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comments3.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codeName="ThisWorkbook" defaultThemeVersion="166925"/>
  <mc:AlternateContent xmlns:mc="http://schemas.openxmlformats.org/markup-compatibility/2006">
    <mc:Choice Requires="x15">
      <x15ac:absPath xmlns:x15ac="http://schemas.microsoft.com/office/spreadsheetml/2010/11/ac" url="C:\Users\r_tanaka\Downloads\"/>
    </mc:Choice>
  </mc:AlternateContent>
  <xr:revisionPtr revIDLastSave="0" documentId="13_ncr:1_{DA7496D8-B58A-4435-84C9-75F7E481E11F}" xr6:coauthVersionLast="47" xr6:coauthVersionMax="47" xr10:uidLastSave="{00000000-0000-0000-0000-000000000000}"/>
  <bookViews>
    <workbookView xWindow="-110" yWindow="-110" windowWidth="19420" windowHeight="10300" tabRatio="916" activeTab="6" xr2:uid="{3DA3E416-8AE8-4A81-B156-BF7DC3C6C837}"/>
  </bookViews>
  <sheets>
    <sheet name="表紙" sheetId="8" r:id="rId1"/>
    <sheet name="大学基礎データ作成上の注意事項" sheetId="9" r:id="rId2"/>
    <sheet name="募集停止学部・研究科等の取り扱いについて" sheetId="10" r:id="rId3"/>
    <sheet name="目次" sheetId="11" r:id="rId4"/>
    <sheet name="表１【改定前】" sheetId="28" r:id="rId5"/>
    <sheet name="表1【改定後】" sheetId="31" r:id="rId6"/>
    <sheet name="表２" sheetId="32" r:id="rId7"/>
    <sheet name="表３" sheetId="4" r:id="rId8"/>
    <sheet name="表４" sheetId="19" r:id="rId9"/>
    <sheet name="表５" sheetId="6" r:id="rId10"/>
    <sheet name="表６" sheetId="2" r:id="rId11"/>
    <sheet name="表７" sheetId="3" r:id="rId12"/>
    <sheet name="表８" sheetId="27" r:id="rId13"/>
    <sheet name="表９" sheetId="24" r:id="rId14"/>
    <sheet name="表10" sheetId="25" r:id="rId15"/>
    <sheet name="表11" sheetId="26" r:id="rId16"/>
    <sheet name="表12" sheetId="16" r:id="rId17"/>
    <sheet name="表13" sheetId="18" r:id="rId18"/>
  </sheets>
  <definedNames>
    <definedName name="Access_Button" hidden="1">"留意事項_留意事項_List"</definedName>
    <definedName name="AccessDatabase" hidden="1">"B:\山口\自己点検\大学基準協会\留意事項.mdb"</definedName>
    <definedName name="_xlnm.Print_Area" localSheetId="1">大学基礎データ作成上の注意事項!$A$1:$D$16</definedName>
    <definedName name="_xlnm.Print_Area" localSheetId="5">表1【改定後】!$A$1:$BT$185</definedName>
    <definedName name="_xlnm.Print_Area" localSheetId="4">表１【改定前】!$A$1:$BM$155</definedName>
    <definedName name="_xlnm.Print_Area" localSheetId="14">表10!$A$1:$J$41</definedName>
    <definedName name="_xlnm.Print_Area" localSheetId="15">表11!$A$1:$J$37</definedName>
    <definedName name="_xlnm.Print_Area" localSheetId="16">表12!$A$1:$J$27</definedName>
    <definedName name="_xlnm.Print_Area" localSheetId="17">表13!$A$1:$I$25</definedName>
    <definedName name="_xlnm.Print_Area" localSheetId="6">表２!$A$1:$J$161</definedName>
    <definedName name="_xlnm.Print_Area" localSheetId="7">表３!$A$1:$AE$106</definedName>
    <definedName name="_xlnm.Print_Area" localSheetId="8">表４!$A$1:$M$45</definedName>
    <definedName name="_xlnm.Print_Area" localSheetId="9">表５!$A$1:$J$79</definedName>
    <definedName name="_xlnm.Print_Area" localSheetId="10">表６!$A$1:$H$78</definedName>
    <definedName name="_xlnm.Print_Area" localSheetId="11">表７!$A$1:$I$17</definedName>
    <definedName name="_xlnm.Print_Area" localSheetId="12">表８!$A$1:$N$42</definedName>
    <definedName name="_xlnm.Print_Area" localSheetId="13">表９!$A$1:$J$41</definedName>
    <definedName name="_xlnm.Print_Area" localSheetId="0">表紙!$A$1:$A$11</definedName>
    <definedName name="_xlnm.Print_Area" localSheetId="3">目次!$A$1:$E$27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E54" i="31" l="1"/>
  <c r="AY55" i="31"/>
  <c r="H137" i="32" a="1"/>
  <c r="E134" i="32" a="1"/>
  <c r="F133" i="32" a="1"/>
  <c r="H132" i="32" a="1"/>
  <c r="H130" i="32"/>
  <c r="G130" i="32"/>
  <c r="F130" i="32"/>
  <c r="E130" i="32"/>
  <c r="D130" i="32"/>
  <c r="H127" i="32"/>
  <c r="G127" i="32"/>
  <c r="F127" i="32"/>
  <c r="F132" i="32" s="1" a="1"/>
  <c r="E127" i="32"/>
  <c r="D127" i="32"/>
  <c r="I125" i="32" s="1"/>
  <c r="H122" i="32"/>
  <c r="G122" i="32"/>
  <c r="F122" i="32"/>
  <c r="E122" i="32"/>
  <c r="D122" i="32"/>
  <c r="H119" i="32"/>
  <c r="H134" i="32" s="1" a="1"/>
  <c r="G119" i="32"/>
  <c r="G138" i="32" s="1" a="1"/>
  <c r="F119" i="32"/>
  <c r="F138" i="32" s="1" a="1"/>
  <c r="E119" i="32"/>
  <c r="E133" i="32" s="1" a="1"/>
  <c r="D119" i="32"/>
  <c r="D137" i="32" s="1" a="1"/>
  <c r="H110" i="32" a="1"/>
  <c r="E109" i="32" a="1"/>
  <c r="G105" i="32" a="1"/>
  <c r="H104" i="32" a="1"/>
  <c r="D104" i="32" a="1"/>
  <c r="H102" i="32"/>
  <c r="G102" i="32"/>
  <c r="F102" i="32"/>
  <c r="E102" i="32"/>
  <c r="D102" i="32"/>
  <c r="H99" i="32"/>
  <c r="G99" i="32"/>
  <c r="F99" i="32"/>
  <c r="F107" i="32" s="1" a="1"/>
  <c r="E99" i="32"/>
  <c r="D99" i="32"/>
  <c r="I97" i="32"/>
  <c r="H94" i="32"/>
  <c r="H105" i="32" s="1" a="1"/>
  <c r="G94" i="32"/>
  <c r="G107" i="32" s="1" a="1"/>
  <c r="F94" i="32"/>
  <c r="E94" i="32"/>
  <c r="E104" i="32" s="1" a="1"/>
  <c r="D94" i="32"/>
  <c r="H91" i="32"/>
  <c r="H107" i="32" s="1" a="1"/>
  <c r="G91" i="32"/>
  <c r="G106" i="32" s="1" a="1"/>
  <c r="G108" i="32" s="1"/>
  <c r="F91" i="32"/>
  <c r="F109" i="32" s="1" a="1"/>
  <c r="E91" i="32"/>
  <c r="E110" i="32" s="1" a="1"/>
  <c r="D91" i="32"/>
  <c r="D105" i="32" s="1" a="1"/>
  <c r="H83" i="32" a="1"/>
  <c r="H83" i="32" s="1"/>
  <c r="G83" i="32" a="1"/>
  <c r="G83" i="32" s="1"/>
  <c r="F83" i="32"/>
  <c r="F83" i="32" a="1"/>
  <c r="E83" i="32" a="1"/>
  <c r="E83" i="32" s="1"/>
  <c r="D83" i="32" a="1"/>
  <c r="D83" i="32" s="1"/>
  <c r="H82" i="32" a="1"/>
  <c r="H82" i="32" s="1"/>
  <c r="G82" i="32"/>
  <c r="G82" i="32" a="1"/>
  <c r="F82" i="32" a="1"/>
  <c r="F82" i="32" s="1"/>
  <c r="E82" i="32" a="1"/>
  <c r="E82" i="32" s="1"/>
  <c r="D82" i="32" a="1"/>
  <c r="D82" i="32" s="1"/>
  <c r="H81" i="32"/>
  <c r="H81" i="32" a="1"/>
  <c r="G81" i="32" a="1"/>
  <c r="G81" i="32" s="1"/>
  <c r="F81" i="32" a="1"/>
  <c r="F81" i="32" s="1"/>
  <c r="E81" i="32" a="1"/>
  <c r="E81" i="32" s="1"/>
  <c r="D81" i="32"/>
  <c r="D81" i="32" a="1"/>
  <c r="H80" i="32" a="1"/>
  <c r="H80" i="32" s="1"/>
  <c r="G80" i="32" a="1"/>
  <c r="G80" i="32" s="1"/>
  <c r="F80" i="32" a="1"/>
  <c r="F80" i="32" s="1"/>
  <c r="E80" i="32"/>
  <c r="E80" i="32" a="1"/>
  <c r="D80" i="32" a="1"/>
  <c r="D80" i="32" s="1"/>
  <c r="H79" i="32" a="1"/>
  <c r="H79" i="32" s="1"/>
  <c r="G79" i="32" a="1"/>
  <c r="G79" i="32" s="1"/>
  <c r="F79" i="32" a="1"/>
  <c r="F79" i="32" s="1"/>
  <c r="E79" i="32" a="1"/>
  <c r="E79" i="32" s="1"/>
  <c r="D79" i="32" a="1"/>
  <c r="D79" i="32" s="1"/>
  <c r="H78" i="32" a="1"/>
  <c r="H78" i="32" s="1"/>
  <c r="G78" i="32" a="1"/>
  <c r="G78" i="32" s="1"/>
  <c r="F78" i="32" a="1"/>
  <c r="F78" i="32" s="1"/>
  <c r="E78" i="32" a="1"/>
  <c r="E78" i="32" s="1"/>
  <c r="D78" i="32" a="1"/>
  <c r="D78" i="32" s="1"/>
  <c r="I56" i="32"/>
  <c r="G50" i="32" a="1"/>
  <c r="G47" i="32" a="1"/>
  <c r="G49" i="32" s="1"/>
  <c r="D47" i="32" a="1"/>
  <c r="E46" i="32" a="1"/>
  <c r="D46" i="32" a="1"/>
  <c r="G45" i="32" a="1"/>
  <c r="E45" i="32" a="1"/>
  <c r="H44" i="32"/>
  <c r="G44" i="32"/>
  <c r="F44" i="32"/>
  <c r="E44" i="32"/>
  <c r="D44" i="32"/>
  <c r="H41" i="32"/>
  <c r="H46" i="32" s="1" a="1"/>
  <c r="G41" i="32"/>
  <c r="F41" i="32"/>
  <c r="E41" i="32"/>
  <c r="D41" i="32"/>
  <c r="I39" i="32" s="1"/>
  <c r="H36" i="32"/>
  <c r="H47" i="32" s="1" a="1"/>
  <c r="G36" i="32"/>
  <c r="F36" i="32"/>
  <c r="F50" i="32" s="1" a="1"/>
  <c r="E36" i="32"/>
  <c r="D36" i="32"/>
  <c r="D51" i="32" s="1" a="1"/>
  <c r="H33" i="32"/>
  <c r="H51" i="32" s="1" a="1"/>
  <c r="G33" i="32"/>
  <c r="G48" i="32" s="1" a="1"/>
  <c r="F33" i="32"/>
  <c r="F48" i="32" s="1" a="1"/>
  <c r="E33" i="32"/>
  <c r="E51" i="32" s="1" a="1"/>
  <c r="D33" i="32"/>
  <c r="I31" i="32"/>
  <c r="H23" i="32" a="1"/>
  <c r="D23" i="32" a="1"/>
  <c r="D21" i="32" a="1"/>
  <c r="H19" i="32"/>
  <c r="G19" i="32"/>
  <c r="F19" i="32"/>
  <c r="E19" i="32"/>
  <c r="D19" i="32"/>
  <c r="H16" i="32"/>
  <c r="G16" i="32"/>
  <c r="F16" i="32"/>
  <c r="E16" i="32"/>
  <c r="E23" i="32" s="1" a="1"/>
  <c r="D16" i="32"/>
  <c r="I14" i="32"/>
  <c r="H11" i="32"/>
  <c r="G11" i="32"/>
  <c r="G22" i="32" s="1" a="1"/>
  <c r="F11" i="32"/>
  <c r="F25" i="32" s="1" a="1"/>
  <c r="E11" i="32"/>
  <c r="E20" i="32" s="1" a="1"/>
  <c r="D11" i="32"/>
  <c r="H8" i="32"/>
  <c r="H21" i="32" s="1" a="1"/>
  <c r="G8" i="32"/>
  <c r="G26" i="32" s="1" a="1"/>
  <c r="F8" i="32"/>
  <c r="F22" i="32" s="1" a="1"/>
  <c r="E8" i="32"/>
  <c r="E26" i="32" s="1" a="1"/>
  <c r="D8" i="32"/>
  <c r="D26" i="32" s="1" a="1"/>
  <c r="I6" i="32"/>
  <c r="G52" i="32" l="1"/>
  <c r="F111" i="32"/>
  <c r="G24" i="32"/>
  <c r="F52" i="32"/>
  <c r="E111" i="32"/>
  <c r="F23" i="32" a="1"/>
  <c r="F24" i="32" s="1"/>
  <c r="F46" i="32" a="1"/>
  <c r="E47" i="32" a="1"/>
  <c r="E49" i="32" s="1"/>
  <c r="D50" i="32" a="1"/>
  <c r="D52" i="32" s="1"/>
  <c r="H50" i="32" a="1"/>
  <c r="H52" i="32" s="1"/>
  <c r="G51" i="32" a="1"/>
  <c r="F104" i="32" a="1"/>
  <c r="E105" i="32" a="1"/>
  <c r="D106" i="32" a="1"/>
  <c r="H106" i="32" a="1"/>
  <c r="H108" i="32" s="1"/>
  <c r="G109" i="32" a="1"/>
  <c r="F110" i="32" a="1"/>
  <c r="D135" i="32" a="1"/>
  <c r="H135" i="32" a="1"/>
  <c r="H136" i="32" s="1"/>
  <c r="F45" i="32" a="1"/>
  <c r="F51" i="32" a="1"/>
  <c r="F20" i="32" a="1"/>
  <c r="D22" i="32" a="1"/>
  <c r="D24" i="32" s="1"/>
  <c r="I22" i="32" s="1"/>
  <c r="G25" i="32" a="1"/>
  <c r="G27" i="32" s="1"/>
  <c r="D48" i="32" a="1"/>
  <c r="D49" i="32" s="1"/>
  <c r="I47" i="32" s="1"/>
  <c r="H48" i="32" a="1"/>
  <c r="H49" i="32" s="1"/>
  <c r="D132" i="32" a="1"/>
  <c r="G133" i="32" a="1"/>
  <c r="F134" i="32" a="1"/>
  <c r="F136" i="32" s="1"/>
  <c r="E137" i="32" a="1"/>
  <c r="D138" i="32" a="1"/>
  <c r="D139" i="32" s="1"/>
  <c r="H138" i="32" a="1"/>
  <c r="H139" i="32" s="1"/>
  <c r="D45" i="32" a="1"/>
  <c r="F47" i="32" a="1"/>
  <c r="F49" i="32" s="1"/>
  <c r="G104" i="32" a="1"/>
  <c r="F105" i="32" a="1"/>
  <c r="E106" i="32" a="1"/>
  <c r="D109" i="32" a="1"/>
  <c r="H109" i="32" a="1"/>
  <c r="H111" i="32" s="1"/>
  <c r="G110" i="32" a="1"/>
  <c r="E135" i="32" a="1"/>
  <c r="E136" i="32" s="1"/>
  <c r="E21" i="32" a="1"/>
  <c r="H22" i="32" a="1"/>
  <c r="H24" i="32" s="1"/>
  <c r="F26" i="32" a="1"/>
  <c r="F27" i="32" s="1"/>
  <c r="G23" i="32" a="1"/>
  <c r="H45" i="32" a="1"/>
  <c r="G46" i="32" a="1"/>
  <c r="E50" i="32" a="1"/>
  <c r="E52" i="32" s="1"/>
  <c r="G20" i="32" a="1"/>
  <c r="F21" i="32" a="1"/>
  <c r="E22" i="32" a="1"/>
  <c r="E24" i="32" s="1"/>
  <c r="D25" i="32" a="1"/>
  <c r="D27" i="32" s="1"/>
  <c r="H25" i="32" a="1"/>
  <c r="E48" i="32" a="1"/>
  <c r="D107" i="32" a="1"/>
  <c r="I117" i="32"/>
  <c r="E132" i="32" a="1"/>
  <c r="D133" i="32" a="1"/>
  <c r="H133" i="32" a="1"/>
  <c r="G134" i="32" a="1"/>
  <c r="G136" i="32" s="1"/>
  <c r="F137" i="32" a="1"/>
  <c r="F139" i="32" s="1"/>
  <c r="E138" i="32" a="1"/>
  <c r="F106" i="32" a="1"/>
  <c r="F108" i="32" s="1"/>
  <c r="D110" i="32" a="1"/>
  <c r="F135" i="32" a="1"/>
  <c r="D20" i="32" a="1"/>
  <c r="H20" i="32" a="1"/>
  <c r="G21" i="32" a="1"/>
  <c r="E25" i="32" a="1"/>
  <c r="E27" i="32" s="1"/>
  <c r="H26" i="32" a="1"/>
  <c r="E107" i="32" a="1"/>
  <c r="D134" i="32" a="1"/>
  <c r="D136" i="32" s="1"/>
  <c r="I134" i="32" s="1"/>
  <c r="G137" i="32" a="1"/>
  <c r="G139" i="32" s="1"/>
  <c r="I89" i="32"/>
  <c r="G135" i="32" a="1"/>
  <c r="G132" i="32" a="1"/>
  <c r="G111" i="32" l="1"/>
  <c r="D108" i="32"/>
  <c r="I106" i="32" s="1"/>
  <c r="H27" i="32"/>
  <c r="D111" i="32"/>
  <c r="E139" i="32"/>
  <c r="E108" i="32"/>
  <c r="AS118" i="31" l="1"/>
  <c r="AH118" i="31"/>
  <c r="AC118" i="31"/>
  <c r="V118" i="31"/>
  <c r="Q118" i="31"/>
  <c r="J118" i="31"/>
  <c r="BE98" i="31"/>
  <c r="BE96" i="31"/>
  <c r="AW95" i="31"/>
  <c r="AG95" i="31"/>
  <c r="X95" i="31"/>
  <c r="BE95" i="31" s="1"/>
  <c r="BE94" i="31"/>
  <c r="BE93" i="31"/>
  <c r="BH91" i="31"/>
  <c r="BE91" i="31"/>
  <c r="AZ91" i="31"/>
  <c r="AT91" i="31"/>
  <c r="AG91" i="31"/>
  <c r="AB91" i="31"/>
  <c r="W91" i="31"/>
  <c r="R91" i="31"/>
  <c r="M91" i="31"/>
  <c r="AT90" i="31"/>
  <c r="AL90" i="31"/>
  <c r="AL91" i="31" s="1"/>
  <c r="BH85" i="31"/>
  <c r="BE85" i="31"/>
  <c r="AZ85" i="31"/>
  <c r="AT85" i="31"/>
  <c r="AG85" i="31"/>
  <c r="AB85" i="31"/>
  <c r="W85" i="31"/>
  <c r="R85" i="31"/>
  <c r="M85" i="31"/>
  <c r="AL84" i="31"/>
  <c r="AL83" i="31"/>
  <c r="AL85" i="31" s="1"/>
  <c r="BK79" i="31"/>
  <c r="BH79" i="31"/>
  <c r="BE79" i="31"/>
  <c r="AQ79" i="31"/>
  <c r="AB79" i="31"/>
  <c r="BE78" i="31"/>
  <c r="AT78" i="31"/>
  <c r="Y77" i="31"/>
  <c r="Y76" i="31"/>
  <c r="AN75" i="31"/>
  <c r="AH75" i="31"/>
  <c r="AH72" i="31" s="1"/>
  <c r="AH79" i="31" s="1"/>
  <c r="AE75" i="31"/>
  <c r="V75" i="31"/>
  <c r="S75" i="31"/>
  <c r="P75" i="31"/>
  <c r="M75" i="31"/>
  <c r="Y75" i="31" s="1"/>
  <c r="Y74" i="31"/>
  <c r="BE73" i="31"/>
  <c r="Y73" i="31"/>
  <c r="AW72" i="31"/>
  <c r="AZ72" i="31" s="1"/>
  <c r="AZ79" i="31" s="1"/>
  <c r="AT72" i="31"/>
  <c r="AN72" i="31"/>
  <c r="AN79" i="31" s="1"/>
  <c r="AE72" i="31"/>
  <c r="AE79" i="31" s="1"/>
  <c r="V72" i="31"/>
  <c r="S72" i="31"/>
  <c r="P72" i="31"/>
  <c r="M72" i="31"/>
  <c r="Y71" i="31"/>
  <c r="Y70" i="31"/>
  <c r="V69" i="31"/>
  <c r="S69" i="31"/>
  <c r="P69" i="31"/>
  <c r="M69" i="31"/>
  <c r="M66" i="31" s="1"/>
  <c r="Y68" i="31"/>
  <c r="BE67" i="31"/>
  <c r="Y67" i="31"/>
  <c r="AT66" i="31"/>
  <c r="V66" i="31"/>
  <c r="S66" i="31"/>
  <c r="S79" i="31" s="1"/>
  <c r="P66" i="31"/>
  <c r="Y65" i="31"/>
  <c r="Y64" i="31"/>
  <c r="V63" i="31"/>
  <c r="S63" i="31"/>
  <c r="P63" i="31"/>
  <c r="P60" i="31" s="1"/>
  <c r="P79" i="31" s="1"/>
  <c r="M63" i="31"/>
  <c r="Y63" i="31" s="1"/>
  <c r="Y62" i="31"/>
  <c r="BE61" i="31"/>
  <c r="Y61" i="31"/>
  <c r="AT60" i="31"/>
  <c r="AT79" i="31" s="1"/>
  <c r="V60" i="31"/>
  <c r="V79" i="31" s="1"/>
  <c r="S60" i="31"/>
  <c r="M60" i="31"/>
  <c r="M79" i="31" s="1"/>
  <c r="BK55" i="31"/>
  <c r="BI55" i="31"/>
  <c r="AQ55" i="31"/>
  <c r="AG53" i="31"/>
  <c r="AG52" i="31"/>
  <c r="AB51" i="31"/>
  <c r="AB48" i="31" s="1"/>
  <c r="AB55" i="31" s="1"/>
  <c r="W51" i="31"/>
  <c r="R51" i="31"/>
  <c r="M51" i="31"/>
  <c r="AG50" i="31"/>
  <c r="BE49" i="31"/>
  <c r="AG49" i="31"/>
  <c r="AG51" i="31" s="1"/>
  <c r="AY48" i="31"/>
  <c r="W48" i="31"/>
  <c r="R48" i="31"/>
  <c r="M48" i="31"/>
  <c r="AG47" i="31"/>
  <c r="AG46" i="31"/>
  <c r="AB45" i="31"/>
  <c r="W45" i="31"/>
  <c r="R45" i="31"/>
  <c r="M45" i="31"/>
  <c r="M42" i="31" s="1"/>
  <c r="M55" i="31" s="1"/>
  <c r="AG44" i="31"/>
  <c r="BE43" i="31"/>
  <c r="BE55" i="31" s="1"/>
  <c r="AG43" i="31"/>
  <c r="AG45" i="31" s="1"/>
  <c r="AY42" i="31"/>
  <c r="AB42" i="31"/>
  <c r="W42" i="31"/>
  <c r="W55" i="31" s="1"/>
  <c r="R42" i="31"/>
  <c r="R55" i="31" s="1"/>
  <c r="AL49" i="31" l="1"/>
  <c r="AG48" i="31"/>
  <c r="AB73" i="31"/>
  <c r="Y72" i="31"/>
  <c r="Y60" i="31"/>
  <c r="AB61" i="31"/>
  <c r="AL55" i="31"/>
  <c r="AL43" i="31"/>
  <c r="AG42" i="31"/>
  <c r="AG55" i="31" s="1"/>
  <c r="BB72" i="31"/>
  <c r="BB79" i="31" s="1"/>
  <c r="Y69" i="31"/>
  <c r="AW79" i="31"/>
  <c r="AB67" i="31" l="1"/>
  <c r="Y66" i="31"/>
  <c r="Y79" i="31" s="1"/>
  <c r="AZ68" i="28" l="1"/>
  <c r="AB62" i="28"/>
  <c r="AB61" i="28"/>
  <c r="BA62" i="28"/>
  <c r="BA61" i="28"/>
  <c r="AL61" i="28"/>
  <c r="AT50" i="28"/>
  <c r="AT51" i="28"/>
  <c r="AT52" i="28"/>
  <c r="AG45" i="28"/>
  <c r="Y55" i="28"/>
  <c r="Y54" i="28"/>
  <c r="Y53" i="28"/>
  <c r="Y52" i="28"/>
  <c r="Y50" i="28"/>
  <c r="Y51" i="28"/>
  <c r="AG42" i="28"/>
  <c r="AG43" i="28"/>
  <c r="AL62" i="28"/>
  <c r="AW52" i="28"/>
  <c r="BB52" i="28" s="1"/>
  <c r="AN96" i="28"/>
  <c r="AH96" i="28"/>
  <c r="AC96" i="28"/>
  <c r="V96" i="28"/>
  <c r="Q96" i="28"/>
  <c r="J96" i="28"/>
  <c r="AZ76" i="28"/>
  <c r="AZ74" i="28"/>
  <c r="AZ72" i="28"/>
  <c r="AZ71" i="28"/>
  <c r="AR73" i="28"/>
  <c r="AG73" i="28"/>
  <c r="X73" i="28"/>
  <c r="AZ73" i="28" s="1"/>
  <c r="AW55" i="28"/>
  <c r="BB55" i="28" s="1"/>
  <c r="AT56" i="28"/>
  <c r="AT55" i="28"/>
  <c r="AT54" i="28"/>
  <c r="AT53" i="28"/>
  <c r="AB45" i="28"/>
  <c r="W45" i="28"/>
  <c r="R45" i="28"/>
  <c r="M45" i="28"/>
  <c r="BB45" i="28"/>
  <c r="AZ45" i="28"/>
  <c r="AL45" i="28"/>
  <c r="AT68" i="28"/>
  <c r="AL68" i="28"/>
  <c r="BE63" i="28"/>
  <c r="BB63" i="28"/>
  <c r="W63" i="28"/>
  <c r="AT63" i="28"/>
  <c r="AZ63" i="28"/>
  <c r="AQ57" i="28"/>
  <c r="BH57" i="28"/>
  <c r="BE57" i="28"/>
  <c r="AH57" i="28"/>
  <c r="AK57" i="28"/>
  <c r="AN57" i="28"/>
  <c r="AT42" i="28"/>
  <c r="AT44" i="28"/>
  <c r="AT43" i="28"/>
  <c r="M57" i="28"/>
  <c r="P57" i="28"/>
  <c r="S57" i="28"/>
  <c r="V57" i="28"/>
  <c r="AB57" i="28"/>
  <c r="AE57" i="28"/>
  <c r="F16" i="25"/>
  <c r="G16" i="25"/>
  <c r="H16" i="25"/>
  <c r="I16" i="25"/>
  <c r="E16" i="25"/>
  <c r="I18" i="16"/>
  <c r="H18" i="16"/>
  <c r="G18" i="16"/>
  <c r="F18" i="16"/>
  <c r="E18" i="16"/>
  <c r="I16" i="16"/>
  <c r="H16" i="16"/>
  <c r="G16" i="16"/>
  <c r="F16" i="16"/>
  <c r="E16" i="16"/>
  <c r="I14" i="16"/>
  <c r="H14" i="16"/>
  <c r="G14" i="16"/>
  <c r="F14" i="16"/>
  <c r="E14" i="16"/>
  <c r="I12" i="16"/>
  <c r="H12" i="16"/>
  <c r="G12" i="16"/>
  <c r="F12" i="16"/>
  <c r="E12" i="16"/>
  <c r="I10" i="16"/>
  <c r="H10" i="16"/>
  <c r="G10" i="16"/>
  <c r="F10" i="16"/>
  <c r="E10" i="16"/>
  <c r="I8" i="16"/>
  <c r="H8" i="16"/>
  <c r="G8" i="16"/>
  <c r="F8" i="16"/>
  <c r="E8" i="16"/>
  <c r="I6" i="16"/>
  <c r="H6" i="16"/>
  <c r="G6" i="16"/>
  <c r="F6" i="16"/>
  <c r="E6" i="16"/>
  <c r="I34" i="26"/>
  <c r="H34" i="26"/>
  <c r="G34" i="26"/>
  <c r="F34" i="26"/>
  <c r="E34" i="26"/>
  <c r="I32" i="26"/>
  <c r="H32" i="26"/>
  <c r="G32" i="26"/>
  <c r="F32" i="26"/>
  <c r="E32" i="26"/>
  <c r="I30" i="26"/>
  <c r="H30" i="26"/>
  <c r="G30" i="26"/>
  <c r="F30" i="26"/>
  <c r="E30" i="26"/>
  <c r="I28" i="26"/>
  <c r="H28" i="26"/>
  <c r="G28" i="26"/>
  <c r="F28" i="26"/>
  <c r="E28" i="26"/>
  <c r="I26" i="26"/>
  <c r="H26" i="26"/>
  <c r="G26" i="26"/>
  <c r="F26" i="26"/>
  <c r="E26" i="26"/>
  <c r="I24" i="26"/>
  <c r="H24" i="26"/>
  <c r="G24" i="26"/>
  <c r="F24" i="26"/>
  <c r="E24" i="26"/>
  <c r="I22" i="26"/>
  <c r="H22" i="26"/>
  <c r="G22" i="26"/>
  <c r="F22" i="26"/>
  <c r="E22" i="26"/>
  <c r="I20" i="26"/>
  <c r="H20" i="26"/>
  <c r="G20" i="26"/>
  <c r="F20" i="26"/>
  <c r="E20" i="26"/>
  <c r="I18" i="26"/>
  <c r="H18" i="26"/>
  <c r="G18" i="26"/>
  <c r="F18" i="26"/>
  <c r="E18" i="26"/>
  <c r="I16" i="26"/>
  <c r="H16" i="26"/>
  <c r="G16" i="26"/>
  <c r="F16" i="26"/>
  <c r="E16" i="26"/>
  <c r="I14" i="26"/>
  <c r="H14" i="26"/>
  <c r="G14" i="26"/>
  <c r="F14" i="26"/>
  <c r="E14" i="26"/>
  <c r="I12" i="26"/>
  <c r="H12" i="26"/>
  <c r="G12" i="26"/>
  <c r="F12" i="26"/>
  <c r="E12" i="26"/>
  <c r="I10" i="26"/>
  <c r="H10" i="26"/>
  <c r="G10" i="26"/>
  <c r="F10" i="26"/>
  <c r="E10" i="26"/>
  <c r="I8" i="26"/>
  <c r="H8" i="26"/>
  <c r="G8" i="26"/>
  <c r="F8" i="26"/>
  <c r="E8" i="26"/>
  <c r="I6" i="26"/>
  <c r="H6" i="26"/>
  <c r="G6" i="26"/>
  <c r="F6" i="26"/>
  <c r="E6" i="26"/>
  <c r="I38" i="25"/>
  <c r="H38" i="25"/>
  <c r="G38" i="25"/>
  <c r="F38" i="25"/>
  <c r="E38" i="25"/>
  <c r="I36" i="25"/>
  <c r="H36" i="25"/>
  <c r="G36" i="25"/>
  <c r="F36" i="25"/>
  <c r="E36" i="25"/>
  <c r="I34" i="25"/>
  <c r="H34" i="25"/>
  <c r="G34" i="25"/>
  <c r="F34" i="25"/>
  <c r="E34" i="25"/>
  <c r="I32" i="25"/>
  <c r="H32" i="25"/>
  <c r="G32" i="25"/>
  <c r="F32" i="25"/>
  <c r="E32" i="25"/>
  <c r="I30" i="25"/>
  <c r="H30" i="25"/>
  <c r="G30" i="25"/>
  <c r="F30" i="25"/>
  <c r="E30" i="25"/>
  <c r="I28" i="25"/>
  <c r="H28" i="25"/>
  <c r="G28" i="25"/>
  <c r="F28" i="25"/>
  <c r="E28" i="25"/>
  <c r="I26" i="25"/>
  <c r="H26" i="25"/>
  <c r="G26" i="25"/>
  <c r="F26" i="25"/>
  <c r="E26" i="25"/>
  <c r="I24" i="25"/>
  <c r="H24" i="25"/>
  <c r="G24" i="25"/>
  <c r="F24" i="25"/>
  <c r="E24" i="25"/>
  <c r="I22" i="25"/>
  <c r="H22" i="25"/>
  <c r="G22" i="25"/>
  <c r="F22" i="25"/>
  <c r="E22" i="25"/>
  <c r="I20" i="25"/>
  <c r="H20" i="25"/>
  <c r="G20" i="25"/>
  <c r="F20" i="25"/>
  <c r="E20" i="25"/>
  <c r="I18" i="25"/>
  <c r="H18" i="25"/>
  <c r="G18" i="25"/>
  <c r="F18" i="25"/>
  <c r="E18" i="25"/>
  <c r="I14" i="25"/>
  <c r="H14" i="25"/>
  <c r="G14" i="25"/>
  <c r="F14" i="25"/>
  <c r="E14" i="25"/>
  <c r="I12" i="25"/>
  <c r="H12" i="25"/>
  <c r="G12" i="25"/>
  <c r="F12" i="25"/>
  <c r="E12" i="25"/>
  <c r="I10" i="25"/>
  <c r="H10" i="25"/>
  <c r="G10" i="25"/>
  <c r="F10" i="25"/>
  <c r="E10" i="25"/>
  <c r="I8" i="25"/>
  <c r="H8" i="25"/>
  <c r="G8" i="25"/>
  <c r="F8" i="25"/>
  <c r="E8" i="25"/>
  <c r="I6" i="25"/>
  <c r="H6" i="25"/>
  <c r="G6" i="25"/>
  <c r="F6" i="25"/>
  <c r="E6" i="25"/>
  <c r="I38" i="24"/>
  <c r="H38" i="24"/>
  <c r="G38" i="24"/>
  <c r="F38" i="24"/>
  <c r="E38" i="24"/>
  <c r="I36" i="24"/>
  <c r="H36" i="24"/>
  <c r="G36" i="24"/>
  <c r="F36" i="24"/>
  <c r="E36" i="24"/>
  <c r="I34" i="24"/>
  <c r="H34" i="24"/>
  <c r="G34" i="24"/>
  <c r="F34" i="24"/>
  <c r="E34" i="24"/>
  <c r="I32" i="24"/>
  <c r="H32" i="24"/>
  <c r="G32" i="24"/>
  <c r="F32" i="24"/>
  <c r="E32" i="24"/>
  <c r="I30" i="24"/>
  <c r="H30" i="24"/>
  <c r="G30" i="24"/>
  <c r="F30" i="24"/>
  <c r="E30" i="24"/>
  <c r="I28" i="24"/>
  <c r="H28" i="24"/>
  <c r="G28" i="24"/>
  <c r="F28" i="24"/>
  <c r="E28" i="24"/>
  <c r="I26" i="24"/>
  <c r="H26" i="24"/>
  <c r="G26" i="24"/>
  <c r="F26" i="24"/>
  <c r="E26" i="24"/>
  <c r="I24" i="24"/>
  <c r="H24" i="24"/>
  <c r="G24" i="24"/>
  <c r="F24" i="24"/>
  <c r="E24" i="24"/>
  <c r="I22" i="24"/>
  <c r="H22" i="24"/>
  <c r="G22" i="24"/>
  <c r="F22" i="24"/>
  <c r="E22" i="24"/>
  <c r="I20" i="24"/>
  <c r="H20" i="24"/>
  <c r="G20" i="24"/>
  <c r="F20" i="24"/>
  <c r="E20" i="24"/>
  <c r="I18" i="24"/>
  <c r="H18" i="24"/>
  <c r="G18" i="24"/>
  <c r="F18" i="24"/>
  <c r="E18" i="24"/>
  <c r="I16" i="24"/>
  <c r="H16" i="24"/>
  <c r="G16" i="24"/>
  <c r="F16" i="24"/>
  <c r="E16" i="24"/>
  <c r="I14" i="24"/>
  <c r="H14" i="24"/>
  <c r="G14" i="24"/>
  <c r="F14" i="24"/>
  <c r="E14" i="24"/>
  <c r="I12" i="24"/>
  <c r="H12" i="24"/>
  <c r="G12" i="24"/>
  <c r="F12" i="24"/>
  <c r="E12" i="24"/>
  <c r="I10" i="24"/>
  <c r="H10" i="24"/>
  <c r="G10" i="24"/>
  <c r="F10" i="24"/>
  <c r="E10" i="24"/>
  <c r="I8" i="24"/>
  <c r="H8" i="24"/>
  <c r="G8" i="24"/>
  <c r="F8" i="24"/>
  <c r="E8" i="24"/>
  <c r="I6" i="24"/>
  <c r="H6" i="24"/>
  <c r="G6" i="24"/>
  <c r="F6" i="24"/>
  <c r="E6" i="24"/>
  <c r="I24" i="16"/>
  <c r="H24" i="16"/>
  <c r="G24" i="16"/>
  <c r="F24" i="16"/>
  <c r="E24" i="16"/>
  <c r="I22" i="16"/>
  <c r="H22" i="16"/>
  <c r="G22" i="16"/>
  <c r="F22" i="16"/>
  <c r="E22" i="16"/>
  <c r="I20" i="16"/>
  <c r="H20" i="16"/>
  <c r="G20" i="16"/>
  <c r="F20" i="16"/>
  <c r="E20" i="16"/>
  <c r="AB63" i="28" l="1"/>
  <c r="Y57" i="28"/>
  <c r="AL63" i="28"/>
  <c r="AW57" i="28"/>
  <c r="AZ52" i="28"/>
  <c r="BB57" i="28"/>
  <c r="AT45" i="28"/>
  <c r="AZ55" i="28"/>
  <c r="AT57" i="28"/>
  <c r="M14" i="16"/>
  <c r="N14" i="16"/>
  <c r="O14" i="16"/>
  <c r="P14" i="16"/>
  <c r="L14" i="16"/>
  <c r="AZ57" i="28" l="1"/>
  <c r="BC55" i="28"/>
  <c r="M63" i="28"/>
  <c r="R63" i="28"/>
  <c r="AG63" i="28"/>
  <c r="AL69" i="28"/>
  <c r="M69" i="28"/>
  <c r="R69" i="28"/>
  <c r="W69" i="28"/>
  <c r="AB69" i="28"/>
  <c r="AG69" i="28"/>
  <c r="BB69" i="28"/>
  <c r="BE69" i="28"/>
  <c r="AT69" i="28" l="1"/>
  <c r="AZ69" i="28"/>
  <c r="BC52" i="28"/>
  <c r="M18" i="27" l="1"/>
  <c r="L18" i="27"/>
  <c r="J18" i="27"/>
  <c r="I18" i="27"/>
  <c r="G18" i="27"/>
  <c r="F18" i="27"/>
  <c r="M9" i="27"/>
  <c r="L9" i="27"/>
  <c r="J9" i="27"/>
  <c r="I9" i="27"/>
  <c r="G9" i="27"/>
  <c r="F9" i="27"/>
  <c r="L24" i="26" l="1"/>
  <c r="M24" i="26"/>
  <c r="N24" i="26"/>
  <c r="O24" i="26"/>
  <c r="P24" i="26"/>
  <c r="L25" i="26"/>
  <c r="M25" i="26"/>
  <c r="N25" i="26"/>
  <c r="O25" i="26"/>
  <c r="P25" i="26"/>
  <c r="M26" i="16" l="1"/>
  <c r="N26" i="16"/>
  <c r="O26" i="16"/>
  <c r="P26" i="16"/>
  <c r="L26" i="16"/>
  <c r="M25" i="16"/>
  <c r="N25" i="16"/>
  <c r="O25" i="16"/>
  <c r="P25" i="16"/>
  <c r="L25" i="16"/>
  <c r="M24" i="16"/>
  <c r="N24" i="16"/>
  <c r="O24" i="16"/>
  <c r="P24" i="16"/>
  <c r="L24" i="16"/>
  <c r="AD7" i="4" l="1"/>
  <c r="AE7" i="4"/>
  <c r="AD8" i="4"/>
  <c r="AE8" i="4"/>
  <c r="AD9" i="4"/>
  <c r="AE9" i="4"/>
  <c r="AD10" i="4"/>
  <c r="AE10" i="4"/>
  <c r="AD12" i="4"/>
  <c r="AE12" i="4"/>
  <c r="AD13" i="4"/>
  <c r="AE13" i="4"/>
  <c r="AD14" i="4"/>
  <c r="AE14" i="4"/>
  <c r="AD15" i="4"/>
  <c r="AE15" i="4"/>
  <c r="AD24" i="4"/>
  <c r="AE24" i="4"/>
  <c r="AD25" i="4"/>
  <c r="AE25" i="4"/>
  <c r="AD26" i="4"/>
  <c r="AE26" i="4"/>
  <c r="AD27" i="4"/>
  <c r="AE27" i="4"/>
  <c r="AD29" i="4"/>
  <c r="AE29" i="4"/>
  <c r="AD30" i="4"/>
  <c r="AE30" i="4"/>
  <c r="AD31" i="4"/>
  <c r="AE31" i="4"/>
  <c r="AD32" i="4"/>
  <c r="AE32" i="4"/>
  <c r="AD34" i="4"/>
  <c r="AE34" i="4"/>
  <c r="AD35" i="4"/>
  <c r="AE35" i="4"/>
  <c r="AD36" i="4"/>
  <c r="AE36" i="4"/>
  <c r="AD37" i="4"/>
  <c r="AE37" i="4"/>
  <c r="H138" i="32"/>
  <c r="G138" i="32"/>
  <c r="F138" i="32"/>
  <c r="E138" i="32"/>
  <c r="D138" i="32"/>
  <c r="H137" i="32"/>
  <c r="G137" i="32"/>
  <c r="F137" i="32"/>
  <c r="E137" i="32"/>
  <c r="D137" i="32"/>
  <c r="H135" i="32"/>
  <c r="G135" i="32"/>
  <c r="F135" i="32"/>
  <c r="E135" i="32"/>
  <c r="D135" i="32"/>
  <c r="H134" i="32"/>
  <c r="G134" i="32"/>
  <c r="F134" i="32"/>
  <c r="E134" i="32"/>
  <c r="D134" i="32"/>
  <c r="H133" i="32"/>
  <c r="G133" i="32"/>
  <c r="F133" i="32"/>
  <c r="E133" i="32"/>
  <c r="D133" i="32"/>
  <c r="H132" i="32"/>
  <c r="G132" i="32"/>
  <c r="F132" i="32"/>
  <c r="E132" i="32"/>
  <c r="D132" i="32"/>
  <c r="H110" i="32"/>
  <c r="G110" i="32"/>
  <c r="F110" i="32"/>
  <c r="E110" i="32"/>
  <c r="D110" i="32"/>
  <c r="H109" i="32"/>
  <c r="G109" i="32"/>
  <c r="F109" i="32"/>
  <c r="E109" i="32"/>
  <c r="D109" i="32"/>
  <c r="H107" i="32"/>
  <c r="G107" i="32"/>
  <c r="F107" i="32"/>
  <c r="E107" i="32"/>
  <c r="D107" i="32"/>
  <c r="H106" i="32"/>
  <c r="G106" i="32"/>
  <c r="F106" i="32"/>
  <c r="E106" i="32"/>
  <c r="D106" i="32"/>
  <c r="H105" i="32"/>
  <c r="G105" i="32"/>
  <c r="F105" i="32"/>
  <c r="E105" i="32"/>
  <c r="D105" i="32"/>
  <c r="H104" i="32"/>
  <c r="G104" i="32"/>
  <c r="F104" i="32"/>
  <c r="E104" i="32"/>
  <c r="D104" i="32"/>
  <c r="H51" i="32"/>
  <c r="G51" i="32"/>
  <c r="F51" i="32"/>
  <c r="E51" i="32"/>
  <c r="D51" i="32"/>
  <c r="H50" i="32"/>
  <c r="G50" i="32"/>
  <c r="F50" i="32"/>
  <c r="E50" i="32"/>
  <c r="D50" i="32"/>
  <c r="H48" i="32"/>
  <c r="G48" i="32"/>
  <c r="F48" i="32"/>
  <c r="E48" i="32"/>
  <c r="D48" i="32"/>
  <c r="H47" i="32"/>
  <c r="G47" i="32"/>
  <c r="F47" i="32"/>
  <c r="E47" i="32"/>
  <c r="D47" i="32"/>
  <c r="H46" i="32"/>
  <c r="G46" i="32"/>
  <c r="F46" i="32"/>
  <c r="E46" i="32"/>
  <c r="D46" i="32"/>
  <c r="H45" i="32"/>
  <c r="G45" i="32"/>
  <c r="F45" i="32"/>
  <c r="E45" i="32"/>
  <c r="D45" i="32"/>
  <c r="H26" i="32"/>
  <c r="G26" i="32"/>
  <c r="F26" i="32"/>
  <c r="E26" i="32"/>
  <c r="D26" i="32"/>
  <c r="H25" i="32"/>
  <c r="G25" i="32"/>
  <c r="F25" i="32"/>
  <c r="E25" i="32"/>
  <c r="D25" i="32"/>
  <c r="H23" i="32"/>
  <c r="G23" i="32"/>
  <c r="F23" i="32"/>
  <c r="E23" i="32"/>
  <c r="D23" i="32"/>
  <c r="H22" i="32"/>
  <c r="G22" i="32"/>
  <c r="F22" i="32"/>
  <c r="E22" i="32"/>
  <c r="D22" i="32"/>
  <c r="H21" i="32"/>
  <c r="G21" i="32"/>
  <c r="F21" i="32"/>
  <c r="E21" i="32"/>
  <c r="D21" i="32"/>
  <c r="H20" i="32"/>
  <c r="G20" i="32"/>
  <c r="F20" i="32"/>
  <c r="E20" i="32"/>
  <c r="D20" i="3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a_nakamura</author>
  </authors>
  <commentList>
    <comment ref="AT68" authorId="0" shapeId="0" xr:uid="{B55D0602-49B1-45F6-9FFA-317755D66805}">
      <text>
        <r>
          <rPr>
            <sz val="9"/>
            <color indexed="81"/>
            <rFont val="MS P ゴシック"/>
            <family val="3"/>
            <charset val="128"/>
          </rPr>
          <t xml:space="preserve">大学基準協会事務局：
法科大学院の場合には概ね２割で算出するよう数式を修正してご利用ください。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tc={164EA08A-3DF6-4E28-AFB2-3EECE8971990}</author>
    <author>tc={C432B779-231B-4F0E-8AD0-8B09345BCA70}</author>
    <author>tc={1611D898-CED5-4BFC-B69E-D51B2208EE23}</author>
    <author>tc={F2F2682E-25BF-4380-95C7-49F2DAF9E7F0}</author>
    <author>tc={433136DE-9B1B-43F3-BE72-3E823E432AE8}</author>
    <author>tc={73830CBE-7A2D-4D61-8A0B-9270F7F1EBF6}</author>
    <author>tc={BE48B88D-1AC2-4434-BB88-1D5C765875F1}</author>
  </authors>
  <commentList>
    <comment ref="BE41" authorId="0" shapeId="0" xr:uid="{CEC7122A-CEA1-4715-9311-7DB45C8D1E8F}">
      <text>
        <r>
          <rPr>
            <b/>
            <sz val="9"/>
            <color indexed="81"/>
            <rFont val="BIZ UDゴシック"/>
            <family val="3"/>
            <charset val="128"/>
          </rPr>
          <t>作成者:</t>
        </r>
        <r>
          <rPr>
            <sz val="9"/>
            <color indexed="81"/>
            <rFont val="BIZ UDゴシック"/>
            <family val="3"/>
            <charset val="128"/>
          </rPr>
          <t xml:space="preserve">
各学部・学科の収容定員が別表第一イに定める数を満たしているか否かによってこの欄の数式が異なります（大学設置基準別表第一イ備考三）。収容定員が別表第一イに定める数を満たしてない場合、この欄に記入する基準数は、２割を減じる前の基準数の４分の３となり、現在この欄に記入されている計算式とは異なりますので、計算式を以下の通り修正してください。なお、アを記入する欄をどこか任意の場所に新規に作成してください。
ア（２割を減じる前の基準数を記入するセル）
イ（基準数(AP41)）
＜計算式＞
=IF(イ≧ア,ROUNDUP(イ*0.75,0),ROUNDUP(ア*0.75,0))
</t>
        </r>
      </text>
    </comment>
    <comment ref="AG42" authorId="1" shapeId="0" xr:uid="{164EA08A-3DF6-4E28-AFB2-3EECE8971990}">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別表1の要件に関して、学科ごとに基準数と比べる。</t>
      </text>
    </comment>
    <comment ref="BE43" authorId="2" shapeId="0" xr:uid="{C432B779-231B-4F0E-8AD0-8B09345BCA70}">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別表１の要件に関して、学科ごとにの3/4教員の数を比べる。</t>
      </text>
    </comment>
    <comment ref="AQ54" authorId="3" shapeId="0" xr:uid="{1611D898-CED5-4BFC-B69E-D51B2208EE23}">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別表2で計算後、追加で大学全体として揃えなければならない教員数（＝基準数）を記入する。</t>
      </text>
    </comment>
    <comment ref="M55" authorId="4" shapeId="0" xr:uid="{F2F2682E-25BF-4380-95C7-49F2DAF9E7F0}">
      <text>
        <t xml:space="preserve">[スレッド化されたコメント]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大学全体の教授数合計。大学全体の必要教授数の合計と比べる。
</t>
      </text>
    </comment>
    <comment ref="AL55" authorId="5" shapeId="0" xr:uid="{433136DE-9B1B-43F3-BE72-3E823E432AE8}">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大学全体の3/4教員（実数）の合計（AL45とAL51の合計。オレンジ同士を比べる。</t>
      </text>
    </comment>
    <comment ref="AY55" authorId="6" shapeId="0" xr:uid="{73830CBE-7A2D-4D61-8A0B-9270F7F1EBF6}">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大学全体の必要教授数の合計。左端の合計と比べる。</t>
      </text>
    </comment>
    <comment ref="BE55" authorId="7" shapeId="0" xr:uid="{BE48B88D-1AC2-4434-BB88-1D5C765875F1}">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大学全体の3/4教員（基準数）の合計(
BE45、BE51、BE54の合計）。）。
大学全体の3/4教員の合計と比べる。</t>
      </text>
    </comment>
    <comment ref="AT90" authorId="0" shapeId="0" xr:uid="{784FC9E7-4A1D-4FFD-BD7D-A7A422C4BE66}">
      <text>
        <r>
          <rPr>
            <sz val="9"/>
            <color indexed="81"/>
            <rFont val="BIZ UDPゴシック"/>
            <family val="3"/>
            <charset val="128"/>
          </rPr>
          <t xml:space="preserve">法科大学院の場合には概ね２割で算出するよう数式を修正してご利用ください。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D20" authorId="0" shapeId="0" xr:uid="{25D543D4-EE83-4D81-A01A-A8A654F0D015}">
      <text>
        <r>
          <rPr>
            <b/>
            <sz val="9"/>
            <color indexed="81"/>
            <rFont val="ＭＳ Ｐゴシック"/>
            <family val="3"/>
            <charset val="128"/>
          </rPr>
          <t>合計部分の数式を確定する際は
Shift＋Ctrl+Enterで確定。
配列数式になっています。</t>
        </r>
      </text>
    </comment>
    <comment ref="D45" authorId="0" shapeId="0" xr:uid="{2514896E-5906-412F-9966-CD92BB5684C2}">
      <text>
        <r>
          <rPr>
            <b/>
            <sz val="9"/>
            <color indexed="81"/>
            <rFont val="ＭＳ Ｐゴシック"/>
            <family val="3"/>
            <charset val="128"/>
          </rPr>
          <t>合計部分の数式を確定する際は
Shift＋Ctrl+Enterで確定すること。
配列数式になっています。</t>
        </r>
      </text>
    </comment>
    <comment ref="D104" authorId="0" shapeId="0" xr:uid="{18150B90-26D4-49A8-9835-1ED5B8C89AF8}">
      <text>
        <r>
          <rPr>
            <b/>
            <sz val="9"/>
            <color indexed="81"/>
            <rFont val="ＭＳ Ｐゴシック"/>
            <family val="3"/>
            <charset val="128"/>
          </rPr>
          <t>合計部分の数式を確定する際は
Shift＋Ctrl+Enterで確定すること。
配列数式になっています。</t>
        </r>
      </text>
    </comment>
    <comment ref="D132" authorId="0" shapeId="0" xr:uid="{8823DCFE-15FE-4CF3-99FD-1C144C53F2FB}">
      <text>
        <r>
          <rPr>
            <b/>
            <sz val="9"/>
            <color indexed="81"/>
            <rFont val="ＭＳ Ｐゴシック"/>
            <family val="3"/>
            <charset val="128"/>
          </rPr>
          <t>合計部分の数式を確定する際は
Shift＋Ctrl+Enterで確定すること。
配列数式になっています。</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<sst xmlns="http://schemas.openxmlformats.org/spreadsheetml/2006/main" count="3064" uniqueCount="882">
  <si>
    <t>学部名</t>
    <rPh sb="0" eb="2">
      <t>ガクブ</t>
    </rPh>
    <rPh sb="2" eb="3">
      <t>メイ</t>
    </rPh>
    <phoneticPr fontId="9"/>
  </si>
  <si>
    <t>学科名</t>
    <rPh sb="0" eb="2">
      <t>ガッカ</t>
    </rPh>
    <rPh sb="2" eb="3">
      <t>メイ</t>
    </rPh>
    <phoneticPr fontId="9"/>
  </si>
  <si>
    <t>項目</t>
    <rPh sb="0" eb="2">
      <t>コウモク</t>
    </rPh>
    <phoneticPr fontId="10"/>
  </si>
  <si>
    <t>入学定員に対する平均比率</t>
    <rPh sb="0" eb="2">
      <t>ニュウガク</t>
    </rPh>
    <rPh sb="2" eb="4">
      <t>テイイン</t>
    </rPh>
    <rPh sb="5" eb="6">
      <t>タイ</t>
    </rPh>
    <rPh sb="8" eb="10">
      <t>ヘイキン</t>
    </rPh>
    <rPh sb="10" eb="12">
      <t>ヒリツ</t>
    </rPh>
    <phoneticPr fontId="10"/>
  </si>
  <si>
    <t>備　考</t>
    <rPh sb="0" eb="1">
      <t>ソナエ</t>
    </rPh>
    <rPh sb="2" eb="3">
      <t>コウ</t>
    </rPh>
    <phoneticPr fontId="9"/>
  </si>
  <si>
    <t>○
○
学
部</t>
    <rPh sb="8" eb="9">
      <t>ガク</t>
    </rPh>
    <rPh sb="11" eb="12">
      <t>ブ</t>
    </rPh>
    <phoneticPr fontId="9"/>
  </si>
  <si>
    <t>○
○
学
科</t>
    <rPh sb="6" eb="7">
      <t>ガク</t>
    </rPh>
    <rPh sb="9" eb="10">
      <t>カ</t>
    </rPh>
    <phoneticPr fontId="9"/>
  </si>
  <si>
    <t>志願者数</t>
    <rPh sb="0" eb="3">
      <t>シガンシャ</t>
    </rPh>
    <rPh sb="3" eb="4">
      <t>スウ</t>
    </rPh>
    <phoneticPr fontId="9"/>
  </si>
  <si>
    <t>合格者数</t>
    <rPh sb="0" eb="3">
      <t>ゴウカクシャ</t>
    </rPh>
    <rPh sb="3" eb="4">
      <t>スウ</t>
    </rPh>
    <phoneticPr fontId="9"/>
  </si>
  <si>
    <t>入学者数</t>
    <rPh sb="0" eb="3">
      <t>ニュウガクシャ</t>
    </rPh>
    <rPh sb="3" eb="4">
      <t>スウ</t>
    </rPh>
    <phoneticPr fontId="9"/>
  </si>
  <si>
    <t>入学定員</t>
    <rPh sb="0" eb="2">
      <t>ニュウガク</t>
    </rPh>
    <rPh sb="2" eb="4">
      <t>テイイン</t>
    </rPh>
    <phoneticPr fontId="9"/>
  </si>
  <si>
    <t>入学定員充足率</t>
    <rPh sb="0" eb="2">
      <t>ニュウガク</t>
    </rPh>
    <rPh sb="2" eb="4">
      <t>テイイン</t>
    </rPh>
    <rPh sb="4" eb="6">
      <t>ジュウソク</t>
    </rPh>
    <rPh sb="6" eb="7">
      <t>リツ</t>
    </rPh>
    <phoneticPr fontId="9"/>
  </si>
  <si>
    <t>在籍学生数</t>
    <rPh sb="0" eb="2">
      <t>ザイセキ</t>
    </rPh>
    <rPh sb="2" eb="4">
      <t>ガクセイ</t>
    </rPh>
    <rPh sb="4" eb="5">
      <t>スウ</t>
    </rPh>
    <phoneticPr fontId="9"/>
  </si>
  <si>
    <t>収容定員</t>
    <rPh sb="0" eb="2">
      <t>シュウヨウ</t>
    </rPh>
    <rPh sb="2" eb="4">
      <t>テイイン</t>
    </rPh>
    <phoneticPr fontId="9"/>
  </si>
  <si>
    <t>収容定員充足率</t>
    <rPh sb="0" eb="2">
      <t>シュウヨウ</t>
    </rPh>
    <rPh sb="2" eb="4">
      <t>テイイン</t>
    </rPh>
    <rPh sb="4" eb="7">
      <t>ジュウソクリツ</t>
    </rPh>
    <phoneticPr fontId="9"/>
  </si>
  <si>
    <t>×
×
学
科</t>
    <rPh sb="6" eb="7">
      <t>ガク</t>
    </rPh>
    <rPh sb="9" eb="10">
      <t>カ</t>
    </rPh>
    <phoneticPr fontId="9"/>
  </si>
  <si>
    <t>○○学部　合　計</t>
    <rPh sb="2" eb="4">
      <t>ガクブ</t>
    </rPh>
    <rPh sb="5" eb="6">
      <t>ゴウ</t>
    </rPh>
    <rPh sb="7" eb="8">
      <t>ケイ</t>
    </rPh>
    <phoneticPr fontId="9"/>
  </si>
  <si>
    <t>入学者数（２年次）</t>
    <rPh sb="0" eb="3">
      <t>ニュウガクシャ</t>
    </rPh>
    <rPh sb="3" eb="4">
      <t>スウ</t>
    </rPh>
    <rPh sb="6" eb="7">
      <t>ネン</t>
    </rPh>
    <rPh sb="7" eb="8">
      <t>ジ</t>
    </rPh>
    <phoneticPr fontId="9"/>
  </si>
  <si>
    <t>入学定員（２年次）</t>
    <rPh sb="0" eb="2">
      <t>ニュウガク</t>
    </rPh>
    <rPh sb="2" eb="4">
      <t>テイイン</t>
    </rPh>
    <rPh sb="6" eb="7">
      <t>ネン</t>
    </rPh>
    <rPh sb="7" eb="8">
      <t>ジ</t>
    </rPh>
    <phoneticPr fontId="9"/>
  </si>
  <si>
    <t>入学者数（３年次）</t>
    <rPh sb="0" eb="3">
      <t>ニュウガクシャ</t>
    </rPh>
    <rPh sb="3" eb="4">
      <t>スウ</t>
    </rPh>
    <rPh sb="6" eb="7">
      <t>ネン</t>
    </rPh>
    <rPh sb="7" eb="8">
      <t>ジ</t>
    </rPh>
    <phoneticPr fontId="9"/>
  </si>
  <si>
    <t>入学定員（３年次）</t>
    <rPh sb="0" eb="2">
      <t>ニュウガク</t>
    </rPh>
    <rPh sb="2" eb="4">
      <t>テイイン</t>
    </rPh>
    <rPh sb="6" eb="7">
      <t>ネン</t>
    </rPh>
    <rPh sb="7" eb="8">
      <t>ジ</t>
    </rPh>
    <phoneticPr fontId="9"/>
  </si>
  <si>
    <t>入学者数（４年次）</t>
    <rPh sb="0" eb="3">
      <t>ニュウガクシャ</t>
    </rPh>
    <rPh sb="3" eb="4">
      <t>スウ</t>
    </rPh>
    <rPh sb="6" eb="7">
      <t>ネン</t>
    </rPh>
    <rPh sb="7" eb="8">
      <t>ジ</t>
    </rPh>
    <phoneticPr fontId="9"/>
  </si>
  <si>
    <t>入学定員（４年次）</t>
    <rPh sb="0" eb="2">
      <t>ニュウガク</t>
    </rPh>
    <rPh sb="2" eb="4">
      <t>テイイン</t>
    </rPh>
    <rPh sb="6" eb="7">
      <t>ネン</t>
    </rPh>
    <rPh sb="7" eb="8">
      <t>ジ</t>
    </rPh>
    <phoneticPr fontId="9"/>
  </si>
  <si>
    <t>学　部　合　計</t>
    <rPh sb="0" eb="1">
      <t>ガク</t>
    </rPh>
    <rPh sb="2" eb="3">
      <t>ブ</t>
    </rPh>
    <rPh sb="4" eb="5">
      <t>ゴウ</t>
    </rPh>
    <rPh sb="6" eb="7">
      <t>ケイ</t>
    </rPh>
    <phoneticPr fontId="9"/>
  </si>
  <si>
    <t>［注］</t>
    <phoneticPr fontId="9"/>
  </si>
  <si>
    <t>１　学生を募集している学部・学科（課程）、研究科・専攻、専攻科・別科等ごとに行を追加して作成してください。</t>
    <rPh sb="2" eb="4">
      <t>_x0000__x0000__x0000__x0000_</t>
    </rPh>
    <rPh sb="5" eb="7">
      <t>_x0000__x0000__x0000__x0000_</t>
    </rPh>
    <rPh sb="11" eb="13">
      <t>_x0000__x0000__x0000_</t>
    </rPh>
    <rPh sb="14" eb="16">
      <t>_x0000__x0000__x0000_</t>
    </rPh>
    <rPh sb="17" eb="19">
      <t>_x0000__x0000__x0000_</t>
    </rPh>
    <rPh sb="21" eb="24">
      <t>_x0000__x0000__x0000__x0000__x0000__x0000_</t>
    </rPh>
    <rPh sb="25" eb="27">
      <t>_x0000__x0000__x0000__x0000_</t>
    </rPh>
    <rPh sb="28" eb="31">
      <t>_x0000__x0000__x0000__x0000__x0000_</t>
    </rPh>
    <rPh sb="32" eb="34">
      <t/>
    </rPh>
    <rPh sb="34" eb="35">
      <t>サク</t>
    </rPh>
    <rPh sb="38" eb="39">
      <t>セイト</t>
    </rPh>
    <rPh sb="40" eb="42">
      <t>ウ坮_x0002_</t>
    </rPh>
    <rPh sb="44" eb="46">
      <t/>
    </rPh>
    <phoneticPr fontId="10"/>
  </si>
  <si>
    <t>　　なお、学部・学科等を追加する場合は、直下に追加しないと集計値がずれてしまうので、注意して下さい。</t>
    <rPh sb="5" eb="7">
      <t>ガクブ</t>
    </rPh>
    <rPh sb="8" eb="10">
      <t>ガッカ</t>
    </rPh>
    <rPh sb="10" eb="11">
      <t>トウ</t>
    </rPh>
    <rPh sb="12" eb="14">
      <t>ツイカ</t>
    </rPh>
    <rPh sb="16" eb="18">
      <t>バアイ</t>
    </rPh>
    <rPh sb="20" eb="22">
      <t>チョッカ</t>
    </rPh>
    <rPh sb="23" eb="25">
      <t>ツイカ</t>
    </rPh>
    <rPh sb="29" eb="31">
      <t>シュウケイ</t>
    </rPh>
    <rPh sb="31" eb="32">
      <t>チ</t>
    </rPh>
    <rPh sb="42" eb="44">
      <t>チュウイ</t>
    </rPh>
    <rPh sb="46" eb="47">
      <t>クダ</t>
    </rPh>
    <phoneticPr fontId="10"/>
  </si>
  <si>
    <t>２　昼夜開講制をとっている学部については、昼間主コースと夜間主コースにそれぞれ分けて記入してください。</t>
    <phoneticPr fontId="10"/>
  </si>
  <si>
    <t>３　学部、学科の改組等により、新旧の学部、学科が併存している場合には、新旧両方を併記し、「備考」に記載してください。</t>
    <phoneticPr fontId="10"/>
  </si>
  <si>
    <t>４　学部・学科、研究科・専攻等が完成年度に達していない場合、その旨を備考に記載してください。</t>
    <rPh sb="32" eb="33">
      <t>ムネ</t>
    </rPh>
    <rPh sb="34" eb="36">
      <t>ビコウ</t>
    </rPh>
    <rPh sb="37" eb="39">
      <t>キサイ</t>
    </rPh>
    <phoneticPr fontId="10"/>
  </si>
  <si>
    <t>５　募集定員が若干名の場合は、「0」と記載し、入学者数については実入学者数を記載してください。</t>
    <rPh sb="2" eb="4">
      <t>ボシュウ</t>
    </rPh>
    <rPh sb="4" eb="6">
      <t>テイイン</t>
    </rPh>
    <rPh sb="7" eb="9">
      <t>ジャッカン</t>
    </rPh>
    <rPh sb="9" eb="10">
      <t>メイ</t>
    </rPh>
    <rPh sb="11" eb="13">
      <t>バアイ</t>
    </rPh>
    <rPh sb="19" eb="21">
      <t>キサイ</t>
    </rPh>
    <rPh sb="23" eb="26">
      <t>ニュウガクシャ</t>
    </rPh>
    <rPh sb="26" eb="27">
      <t>スウ</t>
    </rPh>
    <rPh sb="32" eb="33">
      <t>ジツ</t>
    </rPh>
    <rPh sb="33" eb="36">
      <t>ニュウガクシャ</t>
    </rPh>
    <rPh sb="36" eb="37">
      <t>スウ</t>
    </rPh>
    <rPh sb="38" eb="40">
      <t>キサイ</t>
    </rPh>
    <phoneticPr fontId="10"/>
  </si>
  <si>
    <t>６　入学定員充足率は、入学定員に対する入学者の割合、収容定員充足率は、収容定員に対する在籍学生数の割合としてください。</t>
    <rPh sb="2" eb="4">
      <t>ニュウガク</t>
    </rPh>
    <rPh sb="4" eb="6">
      <t>テイイン</t>
    </rPh>
    <rPh sb="6" eb="9">
      <t>ジュウソクリツ</t>
    </rPh>
    <rPh sb="11" eb="13">
      <t>ニュウガク</t>
    </rPh>
    <rPh sb="13" eb="15">
      <t>テイイン</t>
    </rPh>
    <rPh sb="16" eb="17">
      <t>タイ</t>
    </rPh>
    <rPh sb="19" eb="22">
      <t>ニュウガクシャ</t>
    </rPh>
    <rPh sb="23" eb="25">
      <t>ワリアイ</t>
    </rPh>
    <rPh sb="26" eb="28">
      <t>シュウヨウ</t>
    </rPh>
    <rPh sb="28" eb="30">
      <t>テイイン</t>
    </rPh>
    <rPh sb="30" eb="33">
      <t>ジュウソクリツ</t>
    </rPh>
    <rPh sb="35" eb="37">
      <t>シュウヨウ</t>
    </rPh>
    <rPh sb="37" eb="39">
      <t>テイイン</t>
    </rPh>
    <rPh sb="40" eb="41">
      <t>タイ</t>
    </rPh>
    <rPh sb="43" eb="45">
      <t>ザイセキ</t>
    </rPh>
    <rPh sb="45" eb="48">
      <t>ガクセイスウ</t>
    </rPh>
    <rPh sb="49" eb="51">
      <t>ワリアイ</t>
    </rPh>
    <phoneticPr fontId="10"/>
  </si>
  <si>
    <t>７　入学定員に対する平均比率は、過去５年分の入学定員に対する入学者の比率を平均したものが自動計算されます。</t>
    <rPh sb="2" eb="4">
      <t>ニュウガク</t>
    </rPh>
    <rPh sb="4" eb="6">
      <t>テイイン</t>
    </rPh>
    <rPh sb="7" eb="8">
      <t>タイ</t>
    </rPh>
    <rPh sb="10" eb="12">
      <t>ヘイキン</t>
    </rPh>
    <rPh sb="12" eb="14">
      <t>ヒリツ</t>
    </rPh>
    <rPh sb="16" eb="18">
      <t>カコ</t>
    </rPh>
    <rPh sb="19" eb="20">
      <t>ネン</t>
    </rPh>
    <rPh sb="20" eb="21">
      <t>ブン</t>
    </rPh>
    <rPh sb="22" eb="24">
      <t>ニュウガク</t>
    </rPh>
    <rPh sb="24" eb="26">
      <t>テイイン</t>
    </rPh>
    <rPh sb="27" eb="28">
      <t>タイ</t>
    </rPh>
    <rPh sb="30" eb="33">
      <t>ニュウガクシャ</t>
    </rPh>
    <rPh sb="34" eb="36">
      <t>ヒリツ</t>
    </rPh>
    <rPh sb="37" eb="39">
      <t>ヘイキン</t>
    </rPh>
    <rPh sb="44" eb="46">
      <t>ジドウ</t>
    </rPh>
    <rPh sb="46" eb="48">
      <t>ケイサン</t>
    </rPh>
    <phoneticPr fontId="10"/>
  </si>
  <si>
    <t>８　最新年度の秋入学については別途確認します。</t>
    <rPh sb="2" eb="4">
      <t>サイシン</t>
    </rPh>
    <rPh sb="4" eb="6">
      <t>ネンド</t>
    </rPh>
    <rPh sb="6" eb="8">
      <t>トウネンド</t>
    </rPh>
    <rPh sb="7" eb="8">
      <t>アキ</t>
    </rPh>
    <rPh sb="8" eb="10">
      <t>ニュウガク</t>
    </rPh>
    <rPh sb="15" eb="17">
      <t>ベット</t>
    </rPh>
    <rPh sb="17" eb="19">
      <t>カクニン</t>
    </rPh>
    <phoneticPr fontId="10"/>
  </si>
  <si>
    <t>９　編入学の定員を設定している場合、上の表（&lt;編入学&gt;の表ではない方）の入学定員には、編入学の定員を加えないでください。</t>
    <rPh sb="9" eb="11">
      <t>セッテイ</t>
    </rPh>
    <rPh sb="15" eb="17">
      <t>バアイ</t>
    </rPh>
    <rPh sb="18" eb="19">
      <t>ウエ</t>
    </rPh>
    <rPh sb="20" eb="21">
      <t>ヒョウ</t>
    </rPh>
    <rPh sb="23" eb="26">
      <t>ヘンニュウガク</t>
    </rPh>
    <rPh sb="28" eb="29">
      <t>ヒョウ</t>
    </rPh>
    <rPh sb="33" eb="34">
      <t>ホウ</t>
    </rPh>
    <rPh sb="36" eb="38">
      <t>ニュウガク</t>
    </rPh>
    <rPh sb="38" eb="40">
      <t>テイイン</t>
    </rPh>
    <rPh sb="43" eb="46">
      <t>ヘンニュウガク</t>
    </rPh>
    <rPh sb="47" eb="49">
      <t>テイイン</t>
    </rPh>
    <rPh sb="50" eb="51">
      <t>クワ</t>
    </rPh>
    <phoneticPr fontId="10"/>
  </si>
  <si>
    <t>(a)</t>
    <phoneticPr fontId="14"/>
  </si>
  <si>
    <t>(b)</t>
    <phoneticPr fontId="14"/>
  </si>
  <si>
    <t xml:space="preserve">（ｃ）
</t>
    <phoneticPr fontId="14"/>
  </si>
  <si>
    <t>(d)</t>
    <phoneticPr fontId="14"/>
  </si>
  <si>
    <t>(e)</t>
    <phoneticPr fontId="14"/>
  </si>
  <si>
    <t>区分制をとる専門職大学にあっては、前期と後期のそれぞれを分けて記載していること。</t>
    <phoneticPr fontId="14"/>
  </si>
  <si>
    <t xml:space="preserve">(f)
</t>
    <phoneticPr fontId="14"/>
  </si>
  <si>
    <t>大学評価実施前年度までの５ヵ年分の情報が得られること。ある年度分のみ公表情報を欠く場合は、その年度のみ基礎データを作成し他を公表情報に代替することは可能。また、現在公開していないが過去に公開していた資料を用いることは可能。</t>
    <phoneticPr fontId="14"/>
  </si>
  <si>
    <t>志願者数、合格者数、入学者数、在籍学生数が分かること。</t>
    <rPh sb="21" eb="22">
      <t>ワ</t>
    </rPh>
    <phoneticPr fontId="14"/>
  </si>
  <si>
    <t>留年者数については、長期履修生、休学中又は休学によって進級の遅れた者、留学中又は留学によって進級の遅れた者の数が除かれているか、別資料によって除外される数が容易に確認可能であること。</t>
    <rPh sb="0" eb="4">
      <t>リュウネンシャスウ</t>
    </rPh>
    <rPh sb="54" eb="55">
      <t>カズ</t>
    </rPh>
    <rPh sb="56" eb="57">
      <t>ノゾ</t>
    </rPh>
    <rPh sb="64" eb="67">
      <t>ベツシリョウ</t>
    </rPh>
    <rPh sb="71" eb="73">
      <t>ジョガイ</t>
    </rPh>
    <rPh sb="76" eb="77">
      <t>カズ</t>
    </rPh>
    <rPh sb="78" eb="80">
      <t>ヨウイ</t>
    </rPh>
    <rPh sb="81" eb="83">
      <t>カクニン</t>
    </rPh>
    <rPh sb="83" eb="85">
      <t>カノウ</t>
    </rPh>
    <phoneticPr fontId="6"/>
  </si>
  <si>
    <t xml:space="preserve">(b)
</t>
    <phoneticPr fontId="4"/>
  </si>
  <si>
    <t>N-4からN-2年度までの在籍学生数、留年者数、退学者数が学部は学科単位、研究科は専攻単位で分かること。
なお、ある年度分のみ公表情報を欠く場合は、その年度のみ基礎データを作成し他を公表情報に代替することは可能。また、現在公開していないが過去に公開していた資料を用いることは可能。</t>
    <rPh sb="8" eb="10">
      <t>ネンド</t>
    </rPh>
    <rPh sb="13" eb="18">
      <t>ザイセキガクセイスウ</t>
    </rPh>
    <rPh sb="19" eb="23">
      <t>リュウネンシャスウ</t>
    </rPh>
    <rPh sb="24" eb="28">
      <t>タイガクシャスウ</t>
    </rPh>
    <rPh sb="29" eb="31">
      <t>ガクブ</t>
    </rPh>
    <rPh sb="32" eb="34">
      <t>ガッカ</t>
    </rPh>
    <rPh sb="34" eb="36">
      <t>タンイ</t>
    </rPh>
    <rPh sb="37" eb="40">
      <t>ケンキュウカ</t>
    </rPh>
    <rPh sb="46" eb="47">
      <t>ワ</t>
    </rPh>
    <phoneticPr fontId="6"/>
  </si>
  <si>
    <t xml:space="preserve">(a)
</t>
    <phoneticPr fontId="4"/>
  </si>
  <si>
    <t>以下の条件を満たす場合、本表を作成せず大学が公表する情報に代えられます。</t>
    <rPh sb="0" eb="2">
      <t>イカ</t>
    </rPh>
    <rPh sb="3" eb="5">
      <t>ジョウケン</t>
    </rPh>
    <rPh sb="6" eb="7">
      <t>ミ</t>
    </rPh>
    <rPh sb="9" eb="11">
      <t>バアイ</t>
    </rPh>
    <rPh sb="12" eb="14">
      <t>ホンヒョウ</t>
    </rPh>
    <rPh sb="15" eb="17">
      <t>サクセイ</t>
    </rPh>
    <phoneticPr fontId="6"/>
  </si>
  <si>
    <t xml:space="preserve">７
</t>
    <phoneticPr fontId="4"/>
  </si>
  <si>
    <t>課程を前期・後期で区分している専門職大学にあっては、学科ごとに前期・後期に分けて作表してください。</t>
    <rPh sb="15" eb="17">
      <t>センモン</t>
    </rPh>
    <rPh sb="17" eb="18">
      <t>ショク</t>
    </rPh>
    <rPh sb="18" eb="20">
      <t>ダイガク</t>
    </rPh>
    <rPh sb="26" eb="28">
      <t>ガッカ</t>
    </rPh>
    <phoneticPr fontId="6"/>
  </si>
  <si>
    <t xml:space="preserve">６
</t>
    <phoneticPr fontId="4"/>
  </si>
  <si>
    <t xml:space="preserve">５
</t>
    <phoneticPr fontId="6"/>
  </si>
  <si>
    <t xml:space="preserve">５
</t>
    <phoneticPr fontId="6"/>
  </si>
  <si>
    <t xml:space="preserve">４
</t>
    <phoneticPr fontId="6"/>
  </si>
  <si>
    <t xml:space="preserve">３
</t>
    <phoneticPr fontId="6"/>
  </si>
  <si>
    <t xml:space="preserve">３
</t>
    <phoneticPr fontId="6"/>
  </si>
  <si>
    <t xml:space="preserve">２
</t>
    <phoneticPr fontId="6"/>
  </si>
  <si>
    <t>原則として、学部は学科単位、研究科は専攻単位で記入してください。</t>
    <rPh sb="6" eb="8">
      <t>ガクブ</t>
    </rPh>
    <rPh sb="9" eb="11">
      <t>ガッカ</t>
    </rPh>
    <rPh sb="14" eb="17">
      <t>ケンキュウカ</t>
    </rPh>
    <rPh sb="18" eb="20">
      <t>センコウ</t>
    </rPh>
    <rPh sb="20" eb="22">
      <t>タンイ</t>
    </rPh>
    <phoneticPr fontId="6"/>
  </si>
  <si>
    <t xml:space="preserve">１
</t>
    <phoneticPr fontId="9"/>
  </si>
  <si>
    <t>[注]</t>
  </si>
  <si>
    <t>留年率（Ｂ）／（Ａ）*100</t>
    <rPh sb="0" eb="3">
      <t>リュウネンリツ</t>
    </rPh>
    <phoneticPr fontId="6"/>
  </si>
  <si>
    <t>うち留年者数（Ｂ）</t>
    <rPh sb="2" eb="4">
      <t>リュウネン</t>
    </rPh>
    <rPh sb="4" eb="5">
      <t>シャ</t>
    </rPh>
    <rPh sb="5" eb="6">
      <t>スウ</t>
    </rPh>
    <phoneticPr fontId="6"/>
  </si>
  <si>
    <t>在籍学生数（Ａ）</t>
    <rPh sb="0" eb="5">
      <t>ザイセキガクセイスウ</t>
    </rPh>
    <phoneticPr fontId="6"/>
  </si>
  <si>
    <t>計</t>
    <rPh sb="0" eb="1">
      <t>ケイ</t>
    </rPh>
    <phoneticPr fontId="6"/>
  </si>
  <si>
    <t>△△専攻</t>
    <rPh sb="2" eb="4">
      <t>センコウ</t>
    </rPh>
    <phoneticPr fontId="6"/>
  </si>
  <si>
    <t>△△研究科</t>
    <rPh sb="2" eb="5">
      <t>ケンキュウカ</t>
    </rPh>
    <phoneticPr fontId="6"/>
  </si>
  <si>
    <t>備考</t>
    <rPh sb="0" eb="2">
      <t>ビコウ</t>
    </rPh>
    <phoneticPr fontId="6"/>
  </si>
  <si>
    <t>N-2年度</t>
    <phoneticPr fontId="10"/>
  </si>
  <si>
    <t>N-3年度</t>
    <phoneticPr fontId="10"/>
  </si>
  <si>
    <t>N-4年度</t>
    <phoneticPr fontId="10"/>
  </si>
  <si>
    <t>専攻</t>
    <rPh sb="0" eb="2">
      <t>センコウ</t>
    </rPh>
    <phoneticPr fontId="6"/>
  </si>
  <si>
    <t>研究科</t>
    <rPh sb="0" eb="3">
      <t>ケンキュウカ</t>
    </rPh>
    <phoneticPr fontId="6"/>
  </si>
  <si>
    <t>＜専門職学位課程＞</t>
    <rPh sb="1" eb="4">
      <t>センモンショク</t>
    </rPh>
    <rPh sb="4" eb="6">
      <t>ガクイ</t>
    </rPh>
    <rPh sb="6" eb="8">
      <t>カテイ</t>
    </rPh>
    <phoneticPr fontId="6"/>
  </si>
  <si>
    <t>○○専攻</t>
    <rPh sb="2" eb="4">
      <t>センコウ</t>
    </rPh>
    <phoneticPr fontId="6"/>
  </si>
  <si>
    <t>○○研究科</t>
    <rPh sb="2" eb="5">
      <t>ケンキュウカ</t>
    </rPh>
    <phoneticPr fontId="6"/>
  </si>
  <si>
    <t>＜博士課程＞</t>
    <rPh sb="1" eb="5">
      <t>ハクシカテイ</t>
    </rPh>
    <phoneticPr fontId="6"/>
  </si>
  <si>
    <t>＜修士課程＞</t>
    <rPh sb="1" eb="3">
      <t>シュウシ</t>
    </rPh>
    <rPh sb="3" eb="5">
      <t>カテイ</t>
    </rPh>
    <phoneticPr fontId="6"/>
  </si>
  <si>
    <t>学士課程合計</t>
    <rPh sb="0" eb="4">
      <t>ガクシカテイ</t>
    </rPh>
    <rPh sb="4" eb="6">
      <t>ゴウケイ</t>
    </rPh>
    <rPh sb="5" eb="6">
      <t>ケイ</t>
    </rPh>
    <phoneticPr fontId="6"/>
  </si>
  <si>
    <t>当該年度退学者数</t>
    <rPh sb="0" eb="2">
      <t>トウガイ</t>
    </rPh>
    <rPh sb="2" eb="4">
      <t>ネンド</t>
    </rPh>
    <rPh sb="4" eb="7">
      <t>タイガクシャ</t>
    </rPh>
    <rPh sb="7" eb="8">
      <t>スウ</t>
    </rPh>
    <phoneticPr fontId="6"/>
  </si>
  <si>
    <t>○○学科</t>
    <rPh sb="2" eb="4">
      <t>ガッカ</t>
    </rPh>
    <phoneticPr fontId="6"/>
  </si>
  <si>
    <t>○○学部</t>
    <rPh sb="2" eb="4">
      <t>ガクブ</t>
    </rPh>
    <phoneticPr fontId="6"/>
  </si>
  <si>
    <t>学科</t>
    <rPh sb="0" eb="2">
      <t>ガッカ</t>
    </rPh>
    <phoneticPr fontId="6"/>
  </si>
  <si>
    <t>学部</t>
    <rPh sb="0" eb="2">
      <t>ガクブ</t>
    </rPh>
    <phoneticPr fontId="6"/>
  </si>
  <si>
    <t>＜学士課程＞</t>
    <rPh sb="1" eb="5">
      <t>ガクシカテイ</t>
    </rPh>
    <phoneticPr fontId="6"/>
  </si>
  <si>
    <t>独立行政法人日本学生支援機構による奨学金も、「学外」の奨学金として記載してください。</t>
    <rPh sb="0" eb="2">
      <t>ドクリツ</t>
    </rPh>
    <rPh sb="2" eb="4">
      <t>ギョウセイ</t>
    </rPh>
    <rPh sb="4" eb="6">
      <t>ホウジン</t>
    </rPh>
    <rPh sb="6" eb="8">
      <t>ニホン</t>
    </rPh>
    <rPh sb="8" eb="10">
      <t>ガクセイ</t>
    </rPh>
    <rPh sb="10" eb="12">
      <t>シエン</t>
    </rPh>
    <rPh sb="12" eb="14">
      <t>キコウ</t>
    </rPh>
    <rPh sb="17" eb="20">
      <t>ショウガクキン</t>
    </rPh>
    <rPh sb="23" eb="25">
      <t>ガクガイ</t>
    </rPh>
    <rPh sb="27" eb="30">
      <t>ショウガクキン</t>
    </rPh>
    <rPh sb="33" eb="35">
      <t>キサイ</t>
    </rPh>
    <phoneticPr fontId="6"/>
  </si>
  <si>
    <t xml:space="preserve">「在籍学生数（Ｂ）」には、奨学金の種類に応じて給付又は貸与の対象となり得る学生の総数を記入してください（例えば、学部学生のみを対象としたものは、学部学生の在籍学生総数、留学生のみを対象にしたものは、留学生総数）。
</t>
    <rPh sb="1" eb="3">
      <t>ザイセキ</t>
    </rPh>
    <rPh sb="3" eb="5">
      <t>ガクセイ</t>
    </rPh>
    <rPh sb="13" eb="16">
      <t>ショウガクキン</t>
    </rPh>
    <rPh sb="17" eb="19">
      <t>シュルイ</t>
    </rPh>
    <rPh sb="20" eb="21">
      <t>オウ</t>
    </rPh>
    <rPh sb="23" eb="25">
      <t>キュウフ</t>
    </rPh>
    <rPh sb="25" eb="26">
      <t>マタ</t>
    </rPh>
    <rPh sb="27" eb="29">
      <t>タイヨ</t>
    </rPh>
    <rPh sb="30" eb="32">
      <t>タイショウ</t>
    </rPh>
    <rPh sb="35" eb="36">
      <t>ウ</t>
    </rPh>
    <rPh sb="37" eb="39">
      <t>ガクセイ</t>
    </rPh>
    <rPh sb="40" eb="42">
      <t>ソウスウ</t>
    </rPh>
    <rPh sb="43" eb="45">
      <t>キニュウ</t>
    </rPh>
    <rPh sb="52" eb="53">
      <t>タト</t>
    </rPh>
    <rPh sb="56" eb="58">
      <t>ガクブ</t>
    </rPh>
    <rPh sb="58" eb="60">
      <t>ガクセイ</t>
    </rPh>
    <rPh sb="63" eb="65">
      <t>タイショウ</t>
    </rPh>
    <rPh sb="72" eb="74">
      <t>ガクブ</t>
    </rPh>
    <rPh sb="74" eb="76">
      <t>ガクセイ</t>
    </rPh>
    <rPh sb="77" eb="79">
      <t>ザイセキ</t>
    </rPh>
    <rPh sb="79" eb="81">
      <t>ガクセイ</t>
    </rPh>
    <rPh sb="81" eb="83">
      <t>ソウスウ</t>
    </rPh>
    <rPh sb="84" eb="87">
      <t>リュウガクセイ</t>
    </rPh>
    <rPh sb="90" eb="92">
      <t>タイショウ</t>
    </rPh>
    <rPh sb="99" eb="102">
      <t>リュウガクセイ</t>
    </rPh>
    <rPh sb="102" eb="104">
      <t>ソウスウ</t>
    </rPh>
    <phoneticPr fontId="29"/>
  </si>
  <si>
    <t xml:space="preserve">４
</t>
    <phoneticPr fontId="6"/>
  </si>
  <si>
    <t>「支給対象学生数（Ａ）」には、奨学金を給付又は貸与した実数を記入してください。</t>
    <rPh sb="15" eb="18">
      <t>ショウガクキン</t>
    </rPh>
    <rPh sb="19" eb="21">
      <t>キュウフ</t>
    </rPh>
    <rPh sb="21" eb="22">
      <t>マタ</t>
    </rPh>
    <rPh sb="23" eb="25">
      <t>タイヨ</t>
    </rPh>
    <rPh sb="27" eb="29">
      <t>ジッスウ</t>
    </rPh>
    <rPh sb="30" eb="32">
      <t>キニュウ</t>
    </rPh>
    <phoneticPr fontId="29"/>
  </si>
  <si>
    <t>学部・大学院共通、学部対象、大学院対象の順に作成してください。</t>
    <phoneticPr fontId="29"/>
  </si>
  <si>
    <t>大学評価実施前々年度実績をもとに作表してください。</t>
    <rPh sb="0" eb="4">
      <t>ダイガクヒョウカ</t>
    </rPh>
    <rPh sb="4" eb="6">
      <t>ジッシ</t>
    </rPh>
    <rPh sb="6" eb="8">
      <t>マエマエ</t>
    </rPh>
    <rPh sb="8" eb="10">
      <t>ネンド</t>
    </rPh>
    <rPh sb="10" eb="12">
      <t>ジッセキ</t>
    </rPh>
    <rPh sb="16" eb="18">
      <t>サクヒョウ</t>
    </rPh>
    <phoneticPr fontId="29"/>
  </si>
  <si>
    <t xml:space="preserve">１
</t>
    <phoneticPr fontId="6"/>
  </si>
  <si>
    <t>[注]</t>
    <phoneticPr fontId="6"/>
  </si>
  <si>
    <t>1件当たり支給額
Ｃ／Ａ</t>
    <rPh sb="1" eb="2">
      <t>ケン</t>
    </rPh>
    <rPh sb="2" eb="3">
      <t>ア</t>
    </rPh>
    <rPh sb="5" eb="8">
      <t>シキュウガク</t>
    </rPh>
    <phoneticPr fontId="6"/>
  </si>
  <si>
    <t>支給総額（Ｃ）</t>
    <rPh sb="0" eb="4">
      <t>シキュウガク</t>
    </rPh>
    <phoneticPr fontId="6"/>
  </si>
  <si>
    <t>在籍学生数に
対する比率
Ａ／Ｂ*100</t>
    <rPh sb="0" eb="2">
      <t>ザイセキ</t>
    </rPh>
    <rPh sb="2" eb="5">
      <t>ガクセイスウ</t>
    </rPh>
    <rPh sb="7" eb="8">
      <t>タイ</t>
    </rPh>
    <rPh sb="10" eb="12">
      <t>ヒリツ</t>
    </rPh>
    <phoneticPr fontId="6"/>
  </si>
  <si>
    <t>在籍学生数（Ｂ）</t>
    <rPh sb="0" eb="2">
      <t>ザイセキ</t>
    </rPh>
    <rPh sb="2" eb="4">
      <t>ガクセイ</t>
    </rPh>
    <rPh sb="4" eb="5">
      <t>スウ</t>
    </rPh>
    <phoneticPr fontId="6"/>
  </si>
  <si>
    <t>支給対象
学生数（Ａ）</t>
    <rPh sb="0" eb="2">
      <t>シキュウ</t>
    </rPh>
    <rPh sb="2" eb="4">
      <t>タイショウ</t>
    </rPh>
    <rPh sb="5" eb="8">
      <t>ガクセイスウ</t>
    </rPh>
    <phoneticPr fontId="6"/>
  </si>
  <si>
    <t>給付・貸与
の別</t>
    <rPh sb="0" eb="1">
      <t>キュウヨ</t>
    </rPh>
    <rPh sb="1" eb="2">
      <t>フ</t>
    </rPh>
    <rPh sb="3" eb="5">
      <t>タイヨ</t>
    </rPh>
    <rPh sb="7" eb="8">
      <t>ベツ</t>
    </rPh>
    <phoneticPr fontId="6"/>
  </si>
  <si>
    <t>学内・学外
の別</t>
    <rPh sb="0" eb="2">
      <t>ガクナイ</t>
    </rPh>
    <rPh sb="3" eb="5">
      <t>ガクガイ</t>
    </rPh>
    <rPh sb="7" eb="8">
      <t>ベツ</t>
    </rPh>
    <phoneticPr fontId="6"/>
  </si>
  <si>
    <t>奨学金の名称</t>
    <rPh sb="0" eb="3">
      <t>ショウガクキン</t>
    </rPh>
    <rPh sb="4" eb="6">
      <t>メイショウ</t>
    </rPh>
    <phoneticPr fontId="6"/>
  </si>
  <si>
    <t>（表７）奨学金給付・貸与状況</t>
    <rPh sb="4" eb="7">
      <t>ショウガクキン</t>
    </rPh>
    <rPh sb="7" eb="8">
      <t>キュウヨ</t>
    </rPh>
    <rPh sb="8" eb="9">
      <t>フ</t>
    </rPh>
    <rPh sb="10" eb="12">
      <t>タイヨ</t>
    </rPh>
    <rPh sb="12" eb="14">
      <t>ジョウキョウ</t>
    </rPh>
    <phoneticPr fontId="6"/>
  </si>
  <si>
    <t>法科大学院において未修・既修を分けて入試を実施していない場合は、両者をひとつにまとめて記入してください。</t>
    <rPh sb="0" eb="5">
      <t>ホウカダイガクイン</t>
    </rPh>
    <rPh sb="9" eb="10">
      <t>ミ</t>
    </rPh>
    <phoneticPr fontId="9"/>
  </si>
  <si>
    <t xml:space="preserve">９
</t>
  </si>
  <si>
    <t>留学生入試を実施している場合、交換留学生は含めないでください。</t>
    <phoneticPr fontId="9"/>
  </si>
  <si>
    <t xml:space="preserve">８
</t>
  </si>
  <si>
    <t>「一般選抜」欄には大学入学共通テスト（旧大学入試センター試験）を含めてください。また、編入学試験については、記載は不要です。</t>
    <rPh sb="3" eb="5">
      <t>センバツ</t>
    </rPh>
    <rPh sb="9" eb="13">
      <t>ダイガクニュウガク</t>
    </rPh>
    <rPh sb="13" eb="15">
      <t>キョウツウ</t>
    </rPh>
    <rPh sb="19" eb="20">
      <t>キュウ</t>
    </rPh>
    <rPh sb="20" eb="22">
      <t>ダイガク</t>
    </rPh>
    <rPh sb="22" eb="24">
      <t>ニュウシ</t>
    </rPh>
    <phoneticPr fontId="14"/>
  </si>
  <si>
    <t xml:space="preserve">７
</t>
  </si>
  <si>
    <t>入学定員が若干名の場合は「０」として記入してください。</t>
    <rPh sb="0" eb="2">
      <t>ニュウガク</t>
    </rPh>
    <phoneticPr fontId="9"/>
  </si>
  <si>
    <t xml:space="preserve">６
</t>
  </si>
  <si>
    <t xml:space="preserve">４
</t>
  </si>
  <si>
    <t>灰色の網掛けの欄には計算式が入っていますので、何も記入しないでください。</t>
    <rPh sb="0" eb="2">
      <t>ハイイロ</t>
    </rPh>
    <rPh sb="23" eb="24">
      <t>ナニ</t>
    </rPh>
    <phoneticPr fontId="6"/>
  </si>
  <si>
    <t xml:space="preserve">３
</t>
  </si>
  <si>
    <t>課程を前期・後期に区分し、それぞれ定員を設定して学生を受け入れている専門職大学にあっては、該当する学科をさらに前期・後期に区分して作表してください。</t>
    <phoneticPr fontId="28"/>
  </si>
  <si>
    <t xml:space="preserve">２
</t>
  </si>
  <si>
    <t>原則として学部は学科、研究科は専攻単位で記入してください。</t>
    <rPh sb="0" eb="2">
      <t>ゲンソク</t>
    </rPh>
    <rPh sb="5" eb="7">
      <t>ガクブ</t>
    </rPh>
    <rPh sb="8" eb="10">
      <t>ガッカ</t>
    </rPh>
    <rPh sb="11" eb="14">
      <t>ケンキュウカ</t>
    </rPh>
    <rPh sb="15" eb="17">
      <t>センコウ</t>
    </rPh>
    <rPh sb="17" eb="19">
      <t>タンイ</t>
    </rPh>
    <rPh sb="20" eb="22">
      <t>キニュウ</t>
    </rPh>
    <phoneticPr fontId="9"/>
  </si>
  <si>
    <t>専門職大学院（法科大学院）合計</t>
    <rPh sb="0" eb="2">
      <t>センモン</t>
    </rPh>
    <rPh sb="2" eb="3">
      <t>ショク</t>
    </rPh>
    <rPh sb="3" eb="6">
      <t>ダイガクイン</t>
    </rPh>
    <rPh sb="7" eb="12">
      <t>ホウカダイガクイン</t>
    </rPh>
    <rPh sb="13" eb="15">
      <t>ゴウケイ</t>
    </rPh>
    <phoneticPr fontId="6"/>
  </si>
  <si>
    <t>専攻合計</t>
    <rPh sb="0" eb="2">
      <t>センコウ</t>
    </rPh>
    <rPh sb="2" eb="4">
      <t>ゴウケイ</t>
    </rPh>
    <phoneticPr fontId="28"/>
  </si>
  <si>
    <t>既修者</t>
    <rPh sb="0" eb="3">
      <t>キシュウシャ</t>
    </rPh>
    <phoneticPr fontId="28"/>
  </si>
  <si>
    <t>未修者</t>
    <rPh sb="0" eb="3">
      <t>ミシュウシャ</t>
    </rPh>
    <phoneticPr fontId="6"/>
  </si>
  <si>
    <t>A/B</t>
  </si>
  <si>
    <t>入学定員
(B)</t>
    <rPh sb="0" eb="2">
      <t>ニュウガク</t>
    </rPh>
    <rPh sb="2" eb="4">
      <t>テイイン</t>
    </rPh>
    <phoneticPr fontId="9"/>
  </si>
  <si>
    <t>入学者
(A)</t>
    <rPh sb="0" eb="3">
      <t>ニュウガクシャ</t>
    </rPh>
    <phoneticPr fontId="9"/>
  </si>
  <si>
    <t>合格者</t>
    <rPh sb="0" eb="3">
      <t>ゴウカクシャ</t>
    </rPh>
    <phoneticPr fontId="9"/>
  </si>
  <si>
    <t>志願者</t>
    <rPh sb="0" eb="3">
      <t>シガンシャ</t>
    </rPh>
    <phoneticPr fontId="9"/>
  </si>
  <si>
    <t>N-1年度</t>
    <phoneticPr fontId="28"/>
  </si>
  <si>
    <t>N-2年度</t>
    <phoneticPr fontId="28"/>
  </si>
  <si>
    <t>N-3年度</t>
    <phoneticPr fontId="28"/>
  </si>
  <si>
    <t>N-4年度</t>
    <phoneticPr fontId="28"/>
  </si>
  <si>
    <t>N-5年度</t>
    <phoneticPr fontId="28"/>
  </si>
  <si>
    <t>▽▽究科▽▽専攻</t>
    <rPh sb="2" eb="3">
      <t>キワム</t>
    </rPh>
    <rPh sb="3" eb="4">
      <t>カ</t>
    </rPh>
    <rPh sb="6" eb="8">
      <t>センコウ</t>
    </rPh>
    <phoneticPr fontId="6"/>
  </si>
  <si>
    <t>＜専門職学位課程（法科大学院）＞</t>
    <rPh sb="1" eb="3">
      <t>センモン</t>
    </rPh>
    <rPh sb="3" eb="4">
      <t>ショク</t>
    </rPh>
    <rPh sb="4" eb="6">
      <t>ガクイ</t>
    </rPh>
    <rPh sb="6" eb="8">
      <t>カテイ</t>
    </rPh>
    <rPh sb="9" eb="14">
      <t>ホウカダイガクイン</t>
    </rPh>
    <phoneticPr fontId="6"/>
  </si>
  <si>
    <t>専門職大学院（法科大学院以外）総計</t>
    <rPh sb="0" eb="2">
      <t>センモン</t>
    </rPh>
    <rPh sb="2" eb="3">
      <t>ショク</t>
    </rPh>
    <rPh sb="3" eb="6">
      <t>ダイガクイン</t>
    </rPh>
    <rPh sb="7" eb="12">
      <t>ホウカダイガクイン</t>
    </rPh>
    <rPh sb="12" eb="14">
      <t>イガイ</t>
    </rPh>
    <rPh sb="15" eb="17">
      <t>ソウケイ</t>
    </rPh>
    <phoneticPr fontId="6"/>
  </si>
  <si>
    <t>（例）学内推薦入試</t>
    <rPh sb="1" eb="2">
      <t>レイ</t>
    </rPh>
    <rPh sb="3" eb="7">
      <t>ガクナイスイセン</t>
    </rPh>
    <rPh sb="7" eb="9">
      <t>ニュウシ</t>
    </rPh>
    <phoneticPr fontId="28"/>
  </si>
  <si>
    <t>一般入試</t>
    <rPh sb="0" eb="2">
      <t>イッパン</t>
    </rPh>
    <rPh sb="2" eb="4">
      <t>ニュウシ</t>
    </rPh>
    <phoneticPr fontId="28"/>
  </si>
  <si>
    <t>入試の種類</t>
    <rPh sb="0" eb="2">
      <t>ニュウシ</t>
    </rPh>
    <rPh sb="3" eb="5">
      <t>シュルイ</t>
    </rPh>
    <phoneticPr fontId="6"/>
  </si>
  <si>
    <t>＜専門職学位課程（法科大学院以外）＞</t>
    <rPh sb="1" eb="3">
      <t>センモン</t>
    </rPh>
    <rPh sb="3" eb="4">
      <t>ショク</t>
    </rPh>
    <rPh sb="4" eb="6">
      <t>ガクイ</t>
    </rPh>
    <rPh sb="6" eb="8">
      <t>カテイ</t>
    </rPh>
    <rPh sb="14" eb="16">
      <t>イガイ</t>
    </rPh>
    <phoneticPr fontId="6"/>
  </si>
  <si>
    <t>研究科博士課程総計</t>
    <rPh sb="0" eb="3">
      <t>ケンキュウカ</t>
    </rPh>
    <rPh sb="3" eb="5">
      <t>ハクシ</t>
    </rPh>
    <rPh sb="5" eb="7">
      <t>カテイ</t>
    </rPh>
    <rPh sb="7" eb="9">
      <t>ソウケイ</t>
    </rPh>
    <phoneticPr fontId="6"/>
  </si>
  <si>
    <t>○○研究科合計</t>
    <rPh sb="2" eb="5">
      <t>ケンキュウカ</t>
    </rPh>
    <rPh sb="5" eb="7">
      <t>ゴウケイ</t>
    </rPh>
    <phoneticPr fontId="6"/>
  </si>
  <si>
    <t>□□専攻</t>
    <rPh sb="2" eb="4">
      <t>センコウ</t>
    </rPh>
    <phoneticPr fontId="6"/>
  </si>
  <si>
    <t>＜博士課程＞</t>
    <rPh sb="1" eb="3">
      <t>ハクシ</t>
    </rPh>
    <rPh sb="3" eb="5">
      <t>カテイ</t>
    </rPh>
    <phoneticPr fontId="6"/>
  </si>
  <si>
    <t>研究科修士課程総計</t>
    <rPh sb="0" eb="3">
      <t>ケンキュウカ</t>
    </rPh>
    <rPh sb="3" eb="7">
      <t>シュウシカテイ</t>
    </rPh>
    <rPh sb="7" eb="9">
      <t>ソウケイ</t>
    </rPh>
    <phoneticPr fontId="6"/>
  </si>
  <si>
    <t>学部（後期）（Y）総計</t>
    <rPh sb="0" eb="1">
      <t>ガク</t>
    </rPh>
    <rPh sb="1" eb="2">
      <t>ブ</t>
    </rPh>
    <rPh sb="3" eb="5">
      <t>コウキ</t>
    </rPh>
    <rPh sb="9" eb="10">
      <t>ソウ</t>
    </rPh>
    <rPh sb="10" eb="11">
      <t>ケイ</t>
    </rPh>
    <phoneticPr fontId="6"/>
  </si>
  <si>
    <t>学部（１年次入学）（X+Z）総計</t>
    <rPh sb="0" eb="1">
      <t>ガク</t>
    </rPh>
    <rPh sb="1" eb="2">
      <t>ブ</t>
    </rPh>
    <rPh sb="14" eb="15">
      <t>ソウ</t>
    </rPh>
    <rPh sb="15" eb="16">
      <t>ケイ</t>
    </rPh>
    <phoneticPr fontId="6"/>
  </si>
  <si>
    <t>○○学部（後期）（Y）合計</t>
    <rPh sb="5" eb="7">
      <t>コウキ</t>
    </rPh>
    <phoneticPr fontId="28"/>
  </si>
  <si>
    <t>○○学部（１年次入学）（X+Z）合計</t>
    <rPh sb="2" eb="4">
      <t>ガクブ</t>
    </rPh>
    <rPh sb="6" eb="8">
      <t>ネンジ</t>
    </rPh>
    <rPh sb="8" eb="10">
      <t>ニュウガク</t>
    </rPh>
    <rPh sb="16" eb="18">
      <t>ゴウケイ</t>
    </rPh>
    <phoneticPr fontId="6"/>
  </si>
  <si>
    <t>学科合計（Z）</t>
    <rPh sb="0" eb="2">
      <t>ガッカ</t>
    </rPh>
    <rPh sb="2" eb="4">
      <t>ゴウケイ</t>
    </rPh>
    <phoneticPr fontId="28"/>
  </si>
  <si>
    <t>その他</t>
    <rPh sb="2" eb="3">
      <t>タ</t>
    </rPh>
    <phoneticPr fontId="28"/>
  </si>
  <si>
    <t>推薦型選抜</t>
    <rPh sb="0" eb="3">
      <t>スイセンガタ</t>
    </rPh>
    <rPh sb="3" eb="5">
      <t>センバツ</t>
    </rPh>
    <phoneticPr fontId="28"/>
  </si>
  <si>
    <t>総合型選抜</t>
    <rPh sb="0" eb="3">
      <t>ソウゴウガタ</t>
    </rPh>
    <rPh sb="3" eb="5">
      <t>センバツ</t>
    </rPh>
    <phoneticPr fontId="28"/>
  </si>
  <si>
    <t>一般選抜</t>
    <rPh sb="0" eb="2">
      <t>イッパン</t>
    </rPh>
    <rPh sb="2" eb="4">
      <t>センバツ</t>
    </rPh>
    <phoneticPr fontId="28"/>
  </si>
  <si>
    <t>□□学科</t>
    <rPh sb="2" eb="4">
      <t>ガッカ</t>
    </rPh>
    <phoneticPr fontId="6"/>
  </si>
  <si>
    <t>後期合計（Y）</t>
    <rPh sb="0" eb="2">
      <t>コウキ</t>
    </rPh>
    <rPh sb="2" eb="4">
      <t>ゴウケイ</t>
    </rPh>
    <phoneticPr fontId="28"/>
  </si>
  <si>
    <t>○○学科（後期）</t>
    <rPh sb="5" eb="7">
      <t>コウキ</t>
    </rPh>
    <phoneticPr fontId="6"/>
  </si>
  <si>
    <t>前期合計（X）</t>
    <rPh sb="0" eb="2">
      <t>ゼンキ</t>
    </rPh>
    <rPh sb="2" eb="4">
      <t>ゴウケイ</t>
    </rPh>
    <phoneticPr fontId="28"/>
  </si>
  <si>
    <t>○○学科（前期）</t>
    <rPh sb="5" eb="7">
      <t>ゼンキ</t>
    </rPh>
    <phoneticPr fontId="6"/>
  </si>
  <si>
    <t>N-1年度入学者の学部計に対する割合(%)</t>
    <rPh sb="9" eb="11">
      <t>ガクブ</t>
    </rPh>
    <phoneticPr fontId="6"/>
  </si>
  <si>
    <t>N-1年度入学者の学科計に対する割合(%)</t>
  </si>
  <si>
    <t>&lt;学士課程&gt;（専門職大学）</t>
    <rPh sb="1" eb="3">
      <t>ガクシ</t>
    </rPh>
    <rPh sb="3" eb="5">
      <t>カテイ</t>
    </rPh>
    <rPh sb="7" eb="9">
      <t>センモン</t>
    </rPh>
    <rPh sb="9" eb="10">
      <t>ショク</t>
    </rPh>
    <rPh sb="10" eb="12">
      <t>ダイガク</t>
    </rPh>
    <phoneticPr fontId="6"/>
  </si>
  <si>
    <t>学部総計</t>
    <rPh sb="0" eb="1">
      <t>ガク</t>
    </rPh>
    <rPh sb="1" eb="2">
      <t>ブ</t>
    </rPh>
    <rPh sb="2" eb="3">
      <t>ソウ</t>
    </rPh>
    <rPh sb="3" eb="4">
      <t>ケイ</t>
    </rPh>
    <phoneticPr fontId="6"/>
  </si>
  <si>
    <t>○○学部合計</t>
    <rPh sb="2" eb="6">
      <t>ガクブゴウケイ</t>
    </rPh>
    <phoneticPr fontId="6"/>
  </si>
  <si>
    <t>学科合計</t>
    <rPh sb="0" eb="2">
      <t>ガッカ</t>
    </rPh>
    <rPh sb="2" eb="4">
      <t>ゴウケイ</t>
    </rPh>
    <phoneticPr fontId="28"/>
  </si>
  <si>
    <t>＜学士課程＞（専門職大学を除く）</t>
    <rPh sb="1" eb="5">
      <t>ガクシカテイ</t>
    </rPh>
    <rPh sb="7" eb="9">
      <t>センモン</t>
    </rPh>
    <rPh sb="9" eb="10">
      <t>ショク</t>
    </rPh>
    <rPh sb="10" eb="12">
      <t>ダイガク</t>
    </rPh>
    <rPh sb="13" eb="14">
      <t>ノゾ</t>
    </rPh>
    <phoneticPr fontId="6"/>
  </si>
  <si>
    <t>（表３）学部・学科、研究科における志願者・合格者・入学者数の推移</t>
    <phoneticPr fontId="6"/>
  </si>
  <si>
    <t>５</t>
    <phoneticPr fontId="6"/>
  </si>
  <si>
    <t>「競争的研究費」とは、予算上措置されている研究費で、個人研究・共同研究を問わず、申請に基づき審査を経て交付される競争的な研究費（いわゆる学内科研費）を指します。</t>
    <rPh sb="1" eb="3">
      <t>キョウソウ</t>
    </rPh>
    <rPh sb="3" eb="4">
      <t>テキ</t>
    </rPh>
    <rPh sb="4" eb="7">
      <t>ケンキュウヒ</t>
    </rPh>
    <phoneticPr fontId="6"/>
  </si>
  <si>
    <t>４</t>
    <phoneticPr fontId="6"/>
  </si>
  <si>
    <t>本表でいう研究費には、研究旅費を含みます。</t>
    <rPh sb="0" eb="1">
      <t>ホン</t>
    </rPh>
    <rPh sb="1" eb="2">
      <t>ヒョウ</t>
    </rPh>
    <rPh sb="5" eb="8">
      <t>ケンキュウヒ</t>
    </rPh>
    <rPh sb="11" eb="13">
      <t>ケンキュウ</t>
    </rPh>
    <rPh sb="13" eb="15">
      <t>リョヒ</t>
    </rPh>
    <rPh sb="16" eb="17">
      <t>フク</t>
    </rPh>
    <phoneticPr fontId="29"/>
  </si>
  <si>
    <r>
      <t xml:space="preserve">学部、研究科（又はその他の組織）単位で作成してください。
　　　  </t>
    </r>
    <r>
      <rPr>
        <strike/>
        <sz val="10"/>
        <rFont val="ＭＳ 明朝"/>
        <family val="1"/>
        <charset val="128"/>
      </rPr>
      <t/>
    </r>
    <rPh sb="0" eb="2">
      <t>ガクブ</t>
    </rPh>
    <rPh sb="3" eb="5">
      <t>ケンキュウ</t>
    </rPh>
    <rPh sb="5" eb="6">
      <t>カ</t>
    </rPh>
    <rPh sb="7" eb="8">
      <t>マタ</t>
    </rPh>
    <rPh sb="11" eb="12">
      <t>タ</t>
    </rPh>
    <rPh sb="13" eb="15">
      <t>ソシキ</t>
    </rPh>
    <rPh sb="16" eb="18">
      <t>タンイ</t>
    </rPh>
    <phoneticPr fontId="9"/>
  </si>
  <si>
    <t>[注]　</t>
    <phoneticPr fontId="6"/>
  </si>
  <si>
    <t>その他</t>
  </si>
  <si>
    <t>共同研究費</t>
  </si>
  <si>
    <t>受託研究費</t>
  </si>
  <si>
    <t>外</t>
  </si>
  <si>
    <t>奨学寄附金</t>
  </si>
  <si>
    <t>民間の研究助成財団
等からの研究助成金</t>
  </si>
  <si>
    <t>学</t>
  </si>
  <si>
    <t>政府もしくは政府関連
法人からの研究助成金</t>
  </si>
  <si>
    <t>研究費総額に
対する割合
（％）</t>
  </si>
  <si>
    <t>研究費（円）</t>
  </si>
  <si>
    <t>N-2年度</t>
  </si>
  <si>
    <t>N-3年度</t>
  </si>
  <si>
    <t>N-4年度</t>
  </si>
  <si>
    <t>研究費の内訳</t>
  </si>
  <si>
    <t>その他</t>
    <phoneticPr fontId="39"/>
  </si>
  <si>
    <t>内</t>
  </si>
  <si>
    <t>競争的研究費</t>
    <rPh sb="0" eb="3">
      <t>キョウソウテキ</t>
    </rPh>
    <rPh sb="3" eb="6">
      <t>ケンキュウヒ</t>
    </rPh>
    <phoneticPr fontId="6"/>
  </si>
  <si>
    <r>
      <t xml:space="preserve">経常研究費
</t>
    </r>
    <r>
      <rPr>
        <sz val="9"/>
        <rFont val="BIZ UDPゴシック"/>
        <family val="3"/>
        <charset val="128"/>
      </rPr>
      <t>（教員当り積算校費総額）</t>
    </r>
    <rPh sb="15" eb="17">
      <t>ソウガク</t>
    </rPh>
    <phoneticPr fontId="39"/>
  </si>
  <si>
    <t>研 究 費 総 額</t>
  </si>
  <si>
    <t>学部・研究科</t>
    <phoneticPr fontId="6"/>
  </si>
  <si>
    <t>（表８)教員研究費内訳</t>
    <phoneticPr fontId="6"/>
  </si>
  <si>
    <t>各欄の下段にはそれぞれ「計」欄の数値に対する割合を記入してください。</t>
    <rPh sb="0" eb="2">
      <t>カクラン</t>
    </rPh>
    <rPh sb="3" eb="5">
      <t>カダン</t>
    </rPh>
    <rPh sb="11" eb="27">
      <t>オノオノ「ケイ」ランニスウチニタイスルワリアイヲキニュウ</t>
    </rPh>
    <phoneticPr fontId="9"/>
  </si>
  <si>
    <t>２</t>
    <phoneticPr fontId="6"/>
  </si>
  <si>
    <r>
      <t xml:space="preserve">学部、研究科（又はその他の組織）単位で記入してください。
　　　  </t>
    </r>
    <r>
      <rPr>
        <strike/>
        <sz val="10"/>
        <rFont val="ＭＳ 明朝"/>
        <family val="1"/>
        <charset val="128"/>
      </rPr>
      <t/>
    </r>
    <rPh sb="0" eb="2">
      <t>ガクブ</t>
    </rPh>
    <rPh sb="3" eb="5">
      <t>ケンキュウ</t>
    </rPh>
    <rPh sb="5" eb="6">
      <t>カ</t>
    </rPh>
    <rPh sb="7" eb="8">
      <t>マタ</t>
    </rPh>
    <rPh sb="11" eb="12">
      <t>タ</t>
    </rPh>
    <rPh sb="13" eb="15">
      <t>ソシキ</t>
    </rPh>
    <rPh sb="16" eb="18">
      <t>タンイ</t>
    </rPh>
    <rPh sb="19" eb="21">
      <t>キニュウ</t>
    </rPh>
    <phoneticPr fontId="9"/>
  </si>
  <si>
    <t>定年　　　　　歳</t>
    <rPh sb="0" eb="2">
      <t>テイネン</t>
    </rPh>
    <rPh sb="7" eb="8">
      <t>サイ</t>
    </rPh>
    <phoneticPr fontId="9"/>
  </si>
  <si>
    <t>100.0％</t>
    <phoneticPr fontId="9"/>
  </si>
  <si>
    <t>％</t>
  </si>
  <si>
    <t>専門職学位課程合計</t>
    <rPh sb="0" eb="3">
      <t>センモンショク</t>
    </rPh>
    <rPh sb="3" eb="5">
      <t>ガクイ</t>
    </rPh>
    <rPh sb="5" eb="7">
      <t>カテイ</t>
    </rPh>
    <rPh sb="7" eb="9">
      <t>ゴウケイ</t>
    </rPh>
    <phoneticPr fontId="9"/>
  </si>
  <si>
    <t>％</t>
    <phoneticPr fontId="9"/>
  </si>
  <si>
    <t>計</t>
    <rPh sb="0" eb="1">
      <t>ショウケイ</t>
    </rPh>
    <phoneticPr fontId="9"/>
  </si>
  <si>
    <t>助教</t>
    <rPh sb="0" eb="1">
      <t>ジョ</t>
    </rPh>
    <rPh sb="1" eb="2">
      <t>キョウ</t>
    </rPh>
    <phoneticPr fontId="9"/>
  </si>
  <si>
    <t>専任講師</t>
    <rPh sb="0" eb="2">
      <t>センニン</t>
    </rPh>
    <rPh sb="2" eb="4">
      <t>コウシ</t>
    </rPh>
    <phoneticPr fontId="9"/>
  </si>
  <si>
    <t>准教授</t>
    <rPh sb="0" eb="1">
      <t>ジュン</t>
    </rPh>
    <rPh sb="1" eb="3">
      <t>キョウジュ</t>
    </rPh>
    <phoneticPr fontId="9"/>
  </si>
  <si>
    <t>教　授</t>
    <rPh sb="0" eb="3">
      <t>キョウジュ</t>
    </rPh>
    <phoneticPr fontId="9"/>
  </si>
  <si>
    <t>△△研究科</t>
    <rPh sb="2" eb="5">
      <t>ケンキュウカ</t>
    </rPh>
    <phoneticPr fontId="9"/>
  </si>
  <si>
    <t>以下</t>
    <rPh sb="0" eb="2">
      <t>イカ</t>
    </rPh>
    <phoneticPr fontId="6"/>
  </si>
  <si>
    <t>39歳　　</t>
    <phoneticPr fontId="9"/>
  </si>
  <si>
    <t>49歳　　</t>
    <phoneticPr fontId="9"/>
  </si>
  <si>
    <t>59歳　　</t>
    <phoneticPr fontId="9"/>
  </si>
  <si>
    <t>69歳　　</t>
    <phoneticPr fontId="9"/>
  </si>
  <si>
    <t>以上</t>
  </si>
  <si>
    <t>計</t>
    <rPh sb="0" eb="1">
      <t>ケイ</t>
    </rPh>
    <phoneticPr fontId="9"/>
  </si>
  <si>
    <t>29歳</t>
    <phoneticPr fontId="9"/>
  </si>
  <si>
    <t>　　30歳～</t>
    <phoneticPr fontId="9"/>
  </si>
  <si>
    <t>　　40歳～</t>
    <phoneticPr fontId="9"/>
  </si>
  <si>
    <t>　　50歳～</t>
    <phoneticPr fontId="9"/>
  </si>
  <si>
    <t>　　60歳～</t>
    <phoneticPr fontId="9"/>
  </si>
  <si>
    <t>70歳</t>
    <phoneticPr fontId="9"/>
  </si>
  <si>
    <t>職位</t>
    <rPh sb="0" eb="2">
      <t>ショクイ</t>
    </rPh>
    <phoneticPr fontId="9"/>
  </si>
  <si>
    <t>研究科</t>
    <rPh sb="0" eb="3">
      <t>ケンキュウカ</t>
    </rPh>
    <phoneticPr fontId="9"/>
  </si>
  <si>
    <t>%</t>
    <phoneticPr fontId="14"/>
  </si>
  <si>
    <t>博士課程合計</t>
    <rPh sb="4" eb="6">
      <t>ゴウケイ</t>
    </rPh>
    <phoneticPr fontId="9"/>
  </si>
  <si>
    <t>○○研究科</t>
    <rPh sb="2" eb="5">
      <t>ケンキュウカ</t>
    </rPh>
    <phoneticPr fontId="9"/>
  </si>
  <si>
    <t>修士課程合計</t>
    <rPh sb="4" eb="6">
      <t>ゴウケイ</t>
    </rPh>
    <phoneticPr fontId="9"/>
  </si>
  <si>
    <t>学士課程合計</t>
    <rPh sb="0" eb="4">
      <t>ガクシカテイ</t>
    </rPh>
    <rPh sb="4" eb="6">
      <t>ゴウケイ</t>
    </rPh>
    <phoneticPr fontId="9"/>
  </si>
  <si>
    <t>○○学部</t>
    <rPh sb="2" eb="4">
      <t>ガクブ</t>
    </rPh>
    <phoneticPr fontId="9"/>
  </si>
  <si>
    <t>学部</t>
    <rPh sb="0" eb="2">
      <t>ガクブ</t>
    </rPh>
    <phoneticPr fontId="9"/>
  </si>
  <si>
    <t>セメスター制、クォーター制等を採用している場合であっても、通年単位で作成してください。</t>
    <rPh sb="12" eb="13">
      <t>セイ</t>
    </rPh>
    <rPh sb="13" eb="14">
      <t>トウ</t>
    </rPh>
    <rPh sb="29" eb="33">
      <t>ツウネンタンイ</t>
    </rPh>
    <rPh sb="34" eb="36">
      <t>サクセイ</t>
    </rPh>
    <phoneticPr fontId="6"/>
  </si>
  <si>
    <t xml:space="preserve">８
</t>
    <phoneticPr fontId="6"/>
  </si>
  <si>
    <t xml:space="preserve">７
</t>
    <phoneticPr fontId="6"/>
  </si>
  <si>
    <t>課程を前期・後期で分けている専門職大学にあっては、学科ごとにさらに前期と後期で分けて作表してください。</t>
    <rPh sb="0" eb="2">
      <t>カテイ</t>
    </rPh>
    <rPh sb="3" eb="5">
      <t>ゼンキ</t>
    </rPh>
    <rPh sb="6" eb="8">
      <t>コウキ</t>
    </rPh>
    <rPh sb="9" eb="10">
      <t>ワ</t>
    </rPh>
    <rPh sb="14" eb="16">
      <t>センモン</t>
    </rPh>
    <rPh sb="16" eb="17">
      <t>ショク</t>
    </rPh>
    <rPh sb="17" eb="19">
      <t>ダイガク</t>
    </rPh>
    <rPh sb="25" eb="27">
      <t>ガッカ</t>
    </rPh>
    <rPh sb="33" eb="35">
      <t>ゼンキ</t>
    </rPh>
    <rPh sb="36" eb="38">
      <t>コウキ</t>
    </rPh>
    <rPh sb="39" eb="40">
      <t>ワ</t>
    </rPh>
    <rPh sb="42" eb="44">
      <t>サクヒョウ</t>
    </rPh>
    <phoneticPr fontId="6"/>
  </si>
  <si>
    <t>６</t>
    <phoneticPr fontId="6"/>
  </si>
  <si>
    <t>履修者の有無にかかわらず、カリキュラム上設定された科目はすべて対象となります。</t>
    <rPh sb="0" eb="2">
      <t>リシュウ</t>
    </rPh>
    <rPh sb="2" eb="3">
      <t>シャ</t>
    </rPh>
    <rPh sb="4" eb="6">
      <t>ウム</t>
    </rPh>
    <rPh sb="19" eb="20">
      <t>ジョウ</t>
    </rPh>
    <rPh sb="20" eb="22">
      <t>セッテイ</t>
    </rPh>
    <rPh sb="25" eb="27">
      <t>カモク</t>
    </rPh>
    <rPh sb="31" eb="33">
      <t>タイショウ</t>
    </rPh>
    <phoneticPr fontId="6"/>
  </si>
  <si>
    <t xml:space="preserve">１
</t>
    <phoneticPr fontId="6"/>
  </si>
  <si>
    <t>［注］</t>
    <phoneticPr fontId="6"/>
  </si>
  <si>
    <t>職業専門科目</t>
    <rPh sb="0" eb="2">
      <t>ショクギョウ</t>
    </rPh>
    <rPh sb="2" eb="4">
      <t>センモン</t>
    </rPh>
    <rPh sb="4" eb="6">
      <t>カモク</t>
    </rPh>
    <phoneticPr fontId="6"/>
  </si>
  <si>
    <t>基礎科目
一般・基礎科目</t>
    <rPh sb="0" eb="2">
      <t>キソ</t>
    </rPh>
    <rPh sb="2" eb="4">
      <t>カモク</t>
    </rPh>
    <rPh sb="5" eb="7">
      <t>イッパン</t>
    </rPh>
    <rPh sb="8" eb="10">
      <t>キソ</t>
    </rPh>
    <rPh sb="10" eb="12">
      <t>カモク</t>
    </rPh>
    <phoneticPr fontId="6"/>
  </si>
  <si>
    <t>教育区分</t>
    <rPh sb="0" eb="2">
      <t>キョウイク</t>
    </rPh>
    <rPh sb="2" eb="4">
      <t>クブン</t>
    </rPh>
    <phoneticPr fontId="6"/>
  </si>
  <si>
    <t>（表４）主要授業科目の担当状況（学士課程）</t>
    <rPh sb="4" eb="6">
      <t>シュヨウ</t>
    </rPh>
    <rPh sb="6" eb="8">
      <t>ジュギョウ</t>
    </rPh>
    <rPh sb="8" eb="10">
      <t>カモク</t>
    </rPh>
    <rPh sb="11" eb="15">
      <t>タントウジョウキョウ</t>
    </rPh>
    <rPh sb="16" eb="20">
      <t>ガクシカテイ</t>
    </rPh>
    <phoneticPr fontId="6"/>
  </si>
  <si>
    <t>公益財団法人　大学基準協会</t>
    <rPh sb="0" eb="2">
      <t>コウエキ</t>
    </rPh>
    <rPh sb="2" eb="4">
      <t>ザイダン</t>
    </rPh>
    <rPh sb="4" eb="6">
      <t>ホウジン</t>
    </rPh>
    <rPh sb="7" eb="9">
      <t>ダイガク</t>
    </rPh>
    <rPh sb="9" eb="11">
      <t>キジュン</t>
    </rPh>
    <rPh sb="11" eb="13">
      <t>キョウカイ</t>
    </rPh>
    <phoneticPr fontId="43"/>
  </si>
  <si>
    <t>大学基礎データ</t>
    <phoneticPr fontId="43"/>
  </si>
  <si>
    <t>（様式）</t>
    <rPh sb="1" eb="3">
      <t>ヨウシキ</t>
    </rPh>
    <phoneticPr fontId="43"/>
  </si>
  <si>
    <t>○　○　大　学</t>
    <rPh sb="4" eb="5">
      <t>ダイ</t>
    </rPh>
    <rPh sb="6" eb="7">
      <t>ガク</t>
    </rPh>
    <phoneticPr fontId="43"/>
  </si>
  <si>
    <t>◆大学基礎データ作成上の注意事項（本頁は削除しないでください）</t>
    <rPh sb="1" eb="3">
      <t>ダイガク</t>
    </rPh>
    <rPh sb="3" eb="5">
      <t>キソ</t>
    </rPh>
    <rPh sb="8" eb="11">
      <t>サクセイジョウ</t>
    </rPh>
    <rPh sb="12" eb="14">
      <t>チュウイ</t>
    </rPh>
    <rPh sb="14" eb="16">
      <t>ジコウ</t>
    </rPh>
    <rPh sb="17" eb="19">
      <t>ホンページ</t>
    </rPh>
    <rPh sb="20" eb="22">
      <t>サクジョ</t>
    </rPh>
    <phoneticPr fontId="6"/>
  </si>
  <si>
    <t xml:space="preserve">
</t>
    <phoneticPr fontId="6"/>
  </si>
  <si>
    <t xml:space="preserve">２
</t>
    <phoneticPr fontId="6"/>
  </si>
  <si>
    <t xml:space="preserve">
</t>
    <phoneticPr fontId="6"/>
  </si>
  <si>
    <t>小数点以下の端数が出る場合、特に指示のない限り小数点以下第２位を四捨五入して小数点第１位まで表示してください。</t>
    <rPh sb="0" eb="5">
      <t>ショウスウテンイカ</t>
    </rPh>
    <rPh sb="6" eb="8">
      <t>ハスウ</t>
    </rPh>
    <rPh sb="9" eb="10">
      <t>デ</t>
    </rPh>
    <rPh sb="11" eb="13">
      <t>バアイ</t>
    </rPh>
    <rPh sb="14" eb="15">
      <t>トク</t>
    </rPh>
    <rPh sb="16" eb="18">
      <t>シジ</t>
    </rPh>
    <rPh sb="21" eb="22">
      <t>カギ</t>
    </rPh>
    <rPh sb="23" eb="28">
      <t>ショウスウテンイカ</t>
    </rPh>
    <rPh sb="28" eb="29">
      <t>ダイ</t>
    </rPh>
    <rPh sb="30" eb="31">
      <t>イ</t>
    </rPh>
    <rPh sb="32" eb="36">
      <t>シシャゴニュウ</t>
    </rPh>
    <rPh sb="38" eb="41">
      <t>ショウスウテン</t>
    </rPh>
    <rPh sb="41" eb="42">
      <t>ダイ</t>
    </rPh>
    <rPh sb="43" eb="44">
      <t>イ</t>
    </rPh>
    <rPh sb="46" eb="48">
      <t>ヒョウジ</t>
    </rPh>
    <phoneticPr fontId="6"/>
  </si>
  <si>
    <t>制度自体がない場合は斜線、制度はあるものの該当者がいない場合は「０」と記載し、空欄を残さないようにしてください。</t>
    <rPh sb="0" eb="2">
      <t>セイド</t>
    </rPh>
    <rPh sb="2" eb="4">
      <t>ジタイ</t>
    </rPh>
    <rPh sb="7" eb="9">
      <t>バアイ</t>
    </rPh>
    <rPh sb="10" eb="12">
      <t>シャセン</t>
    </rPh>
    <rPh sb="13" eb="15">
      <t>セイド</t>
    </rPh>
    <rPh sb="21" eb="24">
      <t>ガイトウシャ</t>
    </rPh>
    <rPh sb="28" eb="30">
      <t>バアイ</t>
    </rPh>
    <rPh sb="35" eb="37">
      <t>キサイ</t>
    </rPh>
    <rPh sb="39" eb="41">
      <t>クウラン</t>
    </rPh>
    <rPh sb="42" eb="43">
      <t>ノコ</t>
    </rPh>
    <phoneticPr fontId="6"/>
  </si>
  <si>
    <t>説明を付す必要があると思われるものについては、備考欄に記述するか欄外に大学独自の注をつけることができます。</t>
    <rPh sb="0" eb="2">
      <t>セツメイ</t>
    </rPh>
    <rPh sb="3" eb="4">
      <t>フ</t>
    </rPh>
    <rPh sb="5" eb="7">
      <t>ヒツヨウ</t>
    </rPh>
    <rPh sb="11" eb="12">
      <t>オモ</t>
    </rPh>
    <rPh sb="23" eb="25">
      <t>ビコウ</t>
    </rPh>
    <rPh sb="25" eb="26">
      <t>ラン</t>
    </rPh>
    <rPh sb="27" eb="29">
      <t>キジュツ</t>
    </rPh>
    <rPh sb="32" eb="34">
      <t>ランガイ</t>
    </rPh>
    <rPh sb="35" eb="37">
      <t>ダイガク</t>
    </rPh>
    <rPh sb="37" eb="39">
      <t>ドクジ</t>
    </rPh>
    <rPh sb="40" eb="41">
      <t>チュウ</t>
    </rPh>
    <phoneticPr fontId="6"/>
  </si>
  <si>
    <t xml:space="preserve">６
</t>
    <phoneticPr fontId="6"/>
  </si>
  <si>
    <t>該当しない表や、該当しない欄がある場合でも、表や欄自体を削除せず、全体に斜線を引くなどしてください。</t>
    <rPh sb="8" eb="10">
      <t>ガイトウ</t>
    </rPh>
    <rPh sb="13" eb="14">
      <t>ラン</t>
    </rPh>
    <rPh sb="17" eb="19">
      <t>バアイ</t>
    </rPh>
    <rPh sb="22" eb="23">
      <t>ヒョウ</t>
    </rPh>
    <rPh sb="24" eb="25">
      <t>ラン</t>
    </rPh>
    <rPh sb="25" eb="27">
      <t>ジタイ</t>
    </rPh>
    <rPh sb="28" eb="30">
      <t>サクジョ</t>
    </rPh>
    <rPh sb="33" eb="35">
      <t>ゼンタイ</t>
    </rPh>
    <rPh sb="36" eb="38">
      <t>シャセン</t>
    </rPh>
    <rPh sb="39" eb="40">
      <t>ヒ</t>
    </rPh>
    <phoneticPr fontId="6"/>
  </si>
  <si>
    <t xml:space="preserve">７
</t>
    <phoneticPr fontId="6"/>
  </si>
  <si>
    <t>各表の欄外注において「学部、研究科（又はその他の組織）」という場合の「その他の組織」とは、表１注２及び注４で指示する「学部教育を担当する独立の組織」を意味します。</t>
    <rPh sb="0" eb="2">
      <t>カクヒョウ</t>
    </rPh>
    <rPh sb="3" eb="5">
      <t>ランガイ</t>
    </rPh>
    <rPh sb="5" eb="6">
      <t>チュウ</t>
    </rPh>
    <rPh sb="11" eb="13">
      <t>ガクブ</t>
    </rPh>
    <rPh sb="14" eb="17">
      <t>ケンキュウカ</t>
    </rPh>
    <rPh sb="18" eb="19">
      <t>マタ</t>
    </rPh>
    <rPh sb="22" eb="23">
      <t>タ</t>
    </rPh>
    <rPh sb="24" eb="26">
      <t>ソシキ</t>
    </rPh>
    <rPh sb="31" eb="33">
      <t>バアイ</t>
    </rPh>
    <rPh sb="37" eb="38">
      <t>タ</t>
    </rPh>
    <rPh sb="39" eb="41">
      <t>ソシキ</t>
    </rPh>
    <rPh sb="45" eb="46">
      <t>オモテ</t>
    </rPh>
    <rPh sb="47" eb="48">
      <t>チュウ</t>
    </rPh>
    <rPh sb="49" eb="50">
      <t>オヨ</t>
    </rPh>
    <rPh sb="51" eb="52">
      <t>チュウ</t>
    </rPh>
    <rPh sb="54" eb="56">
      <t>シジ</t>
    </rPh>
    <rPh sb="59" eb="61">
      <t>ガクブ</t>
    </rPh>
    <rPh sb="61" eb="63">
      <t>キョウイク</t>
    </rPh>
    <rPh sb="64" eb="66">
      <t>タントウ</t>
    </rPh>
    <rPh sb="68" eb="70">
      <t>ドクリツ</t>
    </rPh>
    <rPh sb="71" eb="73">
      <t>ソシキ</t>
    </rPh>
    <rPh sb="75" eb="77">
      <t>イミ</t>
    </rPh>
    <phoneticPr fontId="6"/>
  </si>
  <si>
    <t>「点検・評価報告書」における「全学」の範囲</t>
    <rPh sb="1" eb="3">
      <t>テンケン</t>
    </rPh>
    <rPh sb="4" eb="6">
      <t>ヒョウカ</t>
    </rPh>
    <rPh sb="6" eb="9">
      <t>ホウコクショ</t>
    </rPh>
    <rPh sb="15" eb="17">
      <t>ゼンガク</t>
    </rPh>
    <rPh sb="19" eb="21">
      <t>ハンイ</t>
    </rPh>
    <phoneticPr fontId="28"/>
  </si>
  <si>
    <t>「大学基礎データ」</t>
    <rPh sb="1" eb="5">
      <t>ダイガクキソ</t>
    </rPh>
    <phoneticPr fontId="28"/>
  </si>
  <si>
    <t>表１
「教育研究組織」欄の記載</t>
    <rPh sb="0" eb="1">
      <t>ヒョウ</t>
    </rPh>
    <rPh sb="4" eb="10">
      <t>キョウイクケンキュウソシキ</t>
    </rPh>
    <rPh sb="11" eb="12">
      <t>ラン</t>
    </rPh>
    <rPh sb="13" eb="15">
      <t>キサイ</t>
    </rPh>
    <phoneticPr fontId="28"/>
  </si>
  <si>
    <t>表１
「教員組織」欄の記載</t>
    <rPh sb="4" eb="8">
      <t>キョウインソシキ</t>
    </rPh>
    <phoneticPr fontId="28"/>
  </si>
  <si>
    <t>表２</t>
    <rPh sb="0" eb="1">
      <t>ヒョウ</t>
    </rPh>
    <phoneticPr fontId="28"/>
  </si>
  <si>
    <t>大学評価実施年度から募集停止する場合</t>
    <rPh sb="0" eb="8">
      <t>ダイガクヒョウカジッシネンド</t>
    </rPh>
    <rPh sb="10" eb="14">
      <t>ボシュウテイシ</t>
    </rPh>
    <rPh sb="16" eb="18">
      <t>バアイ</t>
    </rPh>
    <phoneticPr fontId="28"/>
  </si>
  <si>
    <t>○</t>
    <phoneticPr fontId="28"/>
  </si>
  <si>
    <t>○
「学士課程」「大学院課程」「専門職学位課程」「別科・専攻科等」へ記載（備考に募集停止となる旨を注記）</t>
    <rPh sb="3" eb="7">
      <t>ガクシカテイ</t>
    </rPh>
    <rPh sb="9" eb="14">
      <t>ダイガクインカテイ</t>
    </rPh>
    <rPh sb="16" eb="23">
      <t>センモンショクガクイカテイ</t>
    </rPh>
    <rPh sb="25" eb="27">
      <t>ベッカ</t>
    </rPh>
    <rPh sb="28" eb="32">
      <t>センコウカトウ</t>
    </rPh>
    <rPh sb="34" eb="36">
      <t>キサイ</t>
    </rPh>
    <rPh sb="37" eb="39">
      <t>ビコウ</t>
    </rPh>
    <rPh sb="40" eb="44">
      <t>ボシュウテイシ</t>
    </rPh>
    <rPh sb="47" eb="48">
      <t>ムネ</t>
    </rPh>
    <rPh sb="49" eb="51">
      <t>チュウキ</t>
    </rPh>
    <phoneticPr fontId="28"/>
  </si>
  <si>
    <t>募集停止後、大学評価実施前年度において標準修業年限内の学生が在籍している場合</t>
    <rPh sb="0" eb="4">
      <t>ボシュウテイシ</t>
    </rPh>
    <rPh sb="4" eb="5">
      <t>ゴ</t>
    </rPh>
    <rPh sb="6" eb="8">
      <t>ダイガク</t>
    </rPh>
    <rPh sb="8" eb="10">
      <t>ヒョウカ</t>
    </rPh>
    <rPh sb="10" eb="12">
      <t>ジッシ</t>
    </rPh>
    <rPh sb="12" eb="15">
      <t>ゼンネンド</t>
    </rPh>
    <rPh sb="19" eb="21">
      <t>ヒョウジュン</t>
    </rPh>
    <rPh sb="21" eb="23">
      <t>シュウギョウ</t>
    </rPh>
    <rPh sb="23" eb="25">
      <t>ネンゲン</t>
    </rPh>
    <rPh sb="25" eb="26">
      <t>ナイ</t>
    </rPh>
    <rPh sb="27" eb="29">
      <t>ガクセイ</t>
    </rPh>
    <rPh sb="30" eb="32">
      <t>ザイセキ</t>
    </rPh>
    <rPh sb="36" eb="38">
      <t>バアイ</t>
    </rPh>
    <phoneticPr fontId="28"/>
  </si>
  <si>
    <t>○
「学生募集停止中の学部・研究科等」へ記載</t>
    <rPh sb="3" eb="10">
      <t>ガクセイボシュウテイシチュウ</t>
    </rPh>
    <rPh sb="11" eb="13">
      <t>ガクブ</t>
    </rPh>
    <rPh sb="14" eb="18">
      <t>ケンキュウカトウ</t>
    </rPh>
    <phoneticPr fontId="28"/>
  </si>
  <si>
    <t>△
（当該学部・研究科にのみ所属する教員がいる場合は、その実数のみを記述（設置基準上必要専任教員数は不要））</t>
    <rPh sb="3" eb="5">
      <t>トウガイ</t>
    </rPh>
    <rPh sb="5" eb="7">
      <t>ガクブ</t>
    </rPh>
    <rPh sb="8" eb="11">
      <t>ケンキュウカ</t>
    </rPh>
    <rPh sb="14" eb="16">
      <t>ショゾク</t>
    </rPh>
    <rPh sb="18" eb="20">
      <t>キョウイン</t>
    </rPh>
    <rPh sb="23" eb="25">
      <t>バアイ</t>
    </rPh>
    <rPh sb="29" eb="31">
      <t>ジッスウ</t>
    </rPh>
    <rPh sb="34" eb="36">
      <t>キジュツ</t>
    </rPh>
    <rPh sb="37" eb="42">
      <t>セッチキジュンジョウ</t>
    </rPh>
    <rPh sb="42" eb="46">
      <t>ヒツヨウセンニン</t>
    </rPh>
    <rPh sb="46" eb="49">
      <t>キョウインスウ</t>
    </rPh>
    <rPh sb="50" eb="52">
      <t>フヨウ</t>
    </rPh>
    <phoneticPr fontId="28"/>
  </si>
  <si>
    <t xml:space="preserve">募集停止後、大学評価実施前年度において標準修業年限を超えた学生のみ在籍している場合
</t>
    <rPh sb="0" eb="5">
      <t>ボシュウテイシゴ</t>
    </rPh>
    <rPh sb="6" eb="8">
      <t>ダイガク</t>
    </rPh>
    <rPh sb="8" eb="10">
      <t>ヒョウカ</t>
    </rPh>
    <rPh sb="10" eb="12">
      <t>ジッシ</t>
    </rPh>
    <rPh sb="12" eb="15">
      <t>ゼンネンド</t>
    </rPh>
    <rPh sb="19" eb="25">
      <t>ヒョウジュンシュウギョウネンゲン</t>
    </rPh>
    <rPh sb="26" eb="27">
      <t>コ</t>
    </rPh>
    <rPh sb="29" eb="31">
      <t>ガクセイ</t>
    </rPh>
    <rPh sb="39" eb="41">
      <t>バアイ</t>
    </rPh>
    <phoneticPr fontId="28"/>
  </si>
  <si>
    <t>✕</t>
    <phoneticPr fontId="28"/>
  </si>
  <si>
    <t>○
「学生募集停止中の学部・研究科等」へ記載
（学部・研究科名称等を斜体（イタリック）で表示する）</t>
    <rPh sb="24" eb="26">
      <t>ガクブ</t>
    </rPh>
    <rPh sb="27" eb="33">
      <t>ケンキュウカメイショウトウ</t>
    </rPh>
    <rPh sb="34" eb="36">
      <t>シャタイ</t>
    </rPh>
    <rPh sb="44" eb="46">
      <t>ヒョウジ</t>
    </rPh>
    <phoneticPr fontId="28"/>
  </si>
  <si>
    <t>　目　　　　　　　　　次</t>
    <rPh sb="1" eb="2">
      <t>メ</t>
    </rPh>
    <rPh sb="11" eb="12">
      <t>ツギ</t>
    </rPh>
    <phoneticPr fontId="6"/>
  </si>
  <si>
    <t>頁</t>
    <rPh sb="0" eb="1">
      <t>ページ</t>
    </rPh>
    <phoneticPr fontId="6"/>
  </si>
  <si>
    <t>　　基本情報</t>
    <rPh sb="2" eb="4">
      <t>キホン</t>
    </rPh>
    <rPh sb="4" eb="6">
      <t>ジョウホウ</t>
    </rPh>
    <phoneticPr fontId="6"/>
  </si>
  <si>
    <t>（表１）組織・設備等</t>
    <rPh sb="4" eb="6">
      <t>ソシキ</t>
    </rPh>
    <rPh sb="7" eb="10">
      <t>セツビトウ</t>
    </rPh>
    <phoneticPr fontId="6"/>
  </si>
  <si>
    <t>○</t>
    <phoneticPr fontId="6"/>
  </si>
  <si>
    <t>（表２）学生</t>
    <rPh sb="4" eb="6">
      <t>ガクセイ</t>
    </rPh>
    <phoneticPr fontId="9"/>
  </si>
  <si>
    <t>（表３）学部・学科、研究科における志願者・合格者・入学者の推移</t>
    <rPh sb="4" eb="6">
      <t>ガクブ</t>
    </rPh>
    <rPh sb="7" eb="9">
      <t>ガッカ</t>
    </rPh>
    <rPh sb="10" eb="12">
      <t>ケンキュウ</t>
    </rPh>
    <rPh sb="12" eb="13">
      <t>カ</t>
    </rPh>
    <rPh sb="17" eb="20">
      <t>シガンシャ</t>
    </rPh>
    <rPh sb="21" eb="24">
      <t>ゴウカクシャ</t>
    </rPh>
    <rPh sb="25" eb="28">
      <t>ニュウガクシャ</t>
    </rPh>
    <rPh sb="29" eb="31">
      <t>スイイ</t>
    </rPh>
    <phoneticPr fontId="6"/>
  </si>
  <si>
    <t>　　教員・教員組織</t>
    <rPh sb="2" eb="4">
      <t>キョウイン</t>
    </rPh>
    <rPh sb="5" eb="7">
      <t>キョウイン</t>
    </rPh>
    <rPh sb="7" eb="9">
      <t>ソシキ</t>
    </rPh>
    <phoneticPr fontId="6"/>
  </si>
  <si>
    <t>（表４）主要授業科目の担当状況（学士課程）</t>
    <rPh sb="16" eb="20">
      <t>ガクシカテイ</t>
    </rPh>
    <phoneticPr fontId="6"/>
  </si>
  <si>
    <t>　　学生支援</t>
    <rPh sb="2" eb="4">
      <t>ガクセイ</t>
    </rPh>
    <rPh sb="4" eb="6">
      <t>シエン</t>
    </rPh>
    <phoneticPr fontId="6"/>
  </si>
  <si>
    <t>（表６）在籍学生数内訳、留年者数、退学者数</t>
    <rPh sb="4" eb="6">
      <t>ザイセキ</t>
    </rPh>
    <rPh sb="6" eb="9">
      <t>ガクセイスウ</t>
    </rPh>
    <rPh sb="9" eb="11">
      <t>ウチワケ</t>
    </rPh>
    <rPh sb="12" eb="14">
      <t>リュウネン</t>
    </rPh>
    <rPh sb="14" eb="15">
      <t>シャ</t>
    </rPh>
    <rPh sb="15" eb="16">
      <t>スウ</t>
    </rPh>
    <rPh sb="17" eb="20">
      <t>タイガクシャ</t>
    </rPh>
    <rPh sb="20" eb="21">
      <t>スウ</t>
    </rPh>
    <phoneticPr fontId="6"/>
  </si>
  <si>
    <t>（表７）奨学金給付・貸与状況</t>
    <rPh sb="4" eb="7">
      <t>ショウガクキン</t>
    </rPh>
    <rPh sb="7" eb="9">
      <t>キュウフ</t>
    </rPh>
    <rPh sb="10" eb="12">
      <t>タイヨ</t>
    </rPh>
    <rPh sb="12" eb="14">
      <t>ジョウキョウ</t>
    </rPh>
    <phoneticPr fontId="9"/>
  </si>
  <si>
    <t>　　教育研究等環境</t>
    <rPh sb="2" eb="4">
      <t>キョウイク</t>
    </rPh>
    <rPh sb="4" eb="6">
      <t>ケンキュウ</t>
    </rPh>
    <rPh sb="6" eb="7">
      <t>トウ</t>
    </rPh>
    <rPh sb="7" eb="9">
      <t>カンキョウ</t>
    </rPh>
    <phoneticPr fontId="6"/>
  </si>
  <si>
    <t>　　大学運営・財務</t>
    <phoneticPr fontId="6"/>
  </si>
  <si>
    <t>（表９）事業活動収支計算書関係比率（法人全体）　※私立大学のみ</t>
    <rPh sb="1" eb="2">
      <t>ヒョウ</t>
    </rPh>
    <rPh sb="18" eb="20">
      <t>ホウジン</t>
    </rPh>
    <rPh sb="20" eb="22">
      <t>ゼンタイ</t>
    </rPh>
    <rPh sb="25" eb="29">
      <t>シリツダイガク</t>
    </rPh>
    <phoneticPr fontId="9"/>
  </si>
  <si>
    <t>（表10）事業活動収支計算書関係比率（大学部門）　※私立大学のみ</t>
    <rPh sb="19" eb="23">
      <t>ダイガクブモン</t>
    </rPh>
    <phoneticPr fontId="9"/>
  </si>
  <si>
    <t>（表11）貸借対照表関係比率　※私立大学のみ</t>
    <rPh sb="5" eb="7">
      <t>タイシャク</t>
    </rPh>
    <rPh sb="7" eb="10">
      <t>タイショウヒョウ</t>
    </rPh>
    <rPh sb="10" eb="12">
      <t>カンケイ</t>
    </rPh>
    <rPh sb="12" eb="14">
      <t>ヒリツ</t>
    </rPh>
    <phoneticPr fontId="9"/>
  </si>
  <si>
    <t>（表12）財務関係比率　※国立大学・公立大学のみ</t>
    <rPh sb="1" eb="2">
      <t>ヒョウ</t>
    </rPh>
    <rPh sb="13" eb="17">
      <t>コクリツダイガク</t>
    </rPh>
    <rPh sb="18" eb="22">
      <t>コウリツダイガク</t>
    </rPh>
    <phoneticPr fontId="6"/>
  </si>
  <si>
    <t>　　※ 専門職大学及び専門職学科については、以下の表も作成してください。</t>
    <phoneticPr fontId="6"/>
  </si>
  <si>
    <t>（表13）１授業当たりの学生数　</t>
    <rPh sb="1" eb="2">
      <t>ヒョウ</t>
    </rPh>
    <phoneticPr fontId="6"/>
  </si>
  <si>
    <t>　　学生の受け入れ</t>
    <rPh sb="2" eb="4">
      <t>ガクセイ</t>
    </rPh>
    <rPh sb="5" eb="6">
      <t>ウ</t>
    </rPh>
    <rPh sb="7" eb="8">
      <t>イ</t>
    </rPh>
    <phoneticPr fontId="6"/>
  </si>
  <si>
    <t>以下の条件を満たす場合、本表を作成せず大学が公表する情報に代えられます。</t>
    <phoneticPr fontId="14"/>
  </si>
  <si>
    <t>基本情報</t>
    <rPh sb="0" eb="2">
      <t>キホン</t>
    </rPh>
    <rPh sb="2" eb="4">
      <t>ジョウホウ</t>
    </rPh>
    <phoneticPr fontId="6"/>
  </si>
  <si>
    <t>事項</t>
    <rPh sb="0" eb="2">
      <t>ジコウ</t>
    </rPh>
    <phoneticPr fontId="10"/>
  </si>
  <si>
    <t>記入欄</t>
    <rPh sb="0" eb="3">
      <t>キニュウラン</t>
    </rPh>
    <phoneticPr fontId="10"/>
  </si>
  <si>
    <t>備考</t>
    <rPh sb="0" eb="2">
      <t>ビコウ</t>
    </rPh>
    <phoneticPr fontId="10"/>
  </si>
  <si>
    <t>大学の名称</t>
    <rPh sb="0" eb="2">
      <t>ダイガク</t>
    </rPh>
    <rPh sb="3" eb="5">
      <t>メイショウ</t>
    </rPh>
    <phoneticPr fontId="10"/>
  </si>
  <si>
    <t>学校本部の所在地</t>
    <rPh sb="0" eb="2">
      <t>ガッコウ</t>
    </rPh>
    <rPh sb="2" eb="4">
      <t>ホンブ</t>
    </rPh>
    <rPh sb="5" eb="8">
      <t>ショザイチ</t>
    </rPh>
    <phoneticPr fontId="10"/>
  </si>
  <si>
    <t>教育研究組織</t>
    <rPh sb="0" eb="2">
      <t>キョウイク</t>
    </rPh>
    <rPh sb="2" eb="4">
      <t>ケンキュウ</t>
    </rPh>
    <rPh sb="4" eb="6">
      <t>ソシキ</t>
    </rPh>
    <phoneticPr fontId="10"/>
  </si>
  <si>
    <t>学士課程</t>
    <rPh sb="0" eb="2">
      <t>ガクシ</t>
    </rPh>
    <rPh sb="2" eb="4">
      <t>カテイ</t>
    </rPh>
    <phoneticPr fontId="10"/>
  </si>
  <si>
    <t>学部・学科等の名称</t>
    <rPh sb="0" eb="2">
      <t>ガクブ</t>
    </rPh>
    <rPh sb="3" eb="5">
      <t>ガッカ</t>
    </rPh>
    <rPh sb="5" eb="6">
      <t>トウ</t>
    </rPh>
    <rPh sb="7" eb="9">
      <t>メイショウ</t>
    </rPh>
    <phoneticPr fontId="10"/>
  </si>
  <si>
    <t>開設年月日</t>
  </si>
  <si>
    <t>所　　在　　地</t>
    <rPh sb="0" eb="1">
      <t>トコロ</t>
    </rPh>
    <rPh sb="3" eb="4">
      <t>ザイ</t>
    </rPh>
    <rPh sb="6" eb="7">
      <t>チ</t>
    </rPh>
    <phoneticPr fontId="10"/>
  </si>
  <si>
    <t>○○学部○○学科昼間主コース</t>
    <rPh sb="2" eb="4">
      <t>ガクブ</t>
    </rPh>
    <rPh sb="6" eb="8">
      <t>ガッカ</t>
    </rPh>
    <rPh sb="8" eb="10">
      <t>チュウカン</t>
    </rPh>
    <rPh sb="10" eb="11">
      <t>シュ</t>
    </rPh>
    <phoneticPr fontId="10"/>
  </si>
  <si>
    <t>　　　　○○学科夜間主コース</t>
    <rPh sb="6" eb="8">
      <t>ガッカ</t>
    </rPh>
    <rPh sb="8" eb="10">
      <t>ヤカン</t>
    </rPh>
    <rPh sb="10" eb="11">
      <t>シュ</t>
    </rPh>
    <phoneticPr fontId="10"/>
  </si>
  <si>
    <t>　　　 △△課程</t>
    <rPh sb="6" eb="8">
      <t>カテイ</t>
    </rPh>
    <phoneticPr fontId="10"/>
  </si>
  <si>
    <t>大学院課程</t>
    <rPh sb="0" eb="3">
      <t>ダイガクイン</t>
    </rPh>
    <rPh sb="3" eb="5">
      <t>カテイ</t>
    </rPh>
    <phoneticPr fontId="10"/>
  </si>
  <si>
    <t>研究科・専攻等の名称</t>
    <rPh sb="0" eb="3">
      <t>ケンキュウカ</t>
    </rPh>
    <rPh sb="4" eb="6">
      <t>センコウ</t>
    </rPh>
    <rPh sb="6" eb="7">
      <t>トウ</t>
    </rPh>
    <rPh sb="8" eb="10">
      <t>メイショウ</t>
    </rPh>
    <phoneticPr fontId="10"/>
  </si>
  <si>
    <t>○○研究科○○専攻（Ｍ）</t>
    <rPh sb="2" eb="5">
      <t>ケンキュウカ</t>
    </rPh>
    <rPh sb="7" eb="9">
      <t>センコウ</t>
    </rPh>
    <phoneticPr fontId="10"/>
  </si>
  <si>
    <t>　　　　　○○専攻（Ｄ）</t>
    <rPh sb="7" eb="9">
      <t>センコウ</t>
    </rPh>
    <phoneticPr fontId="10"/>
  </si>
  <si>
    <t>専門職学位課程</t>
    <rPh sb="0" eb="3">
      <t>センモンショク</t>
    </rPh>
    <rPh sb="3" eb="5">
      <t>ガクイ</t>
    </rPh>
    <rPh sb="5" eb="7">
      <t>カテイ</t>
    </rPh>
    <phoneticPr fontId="10"/>
  </si>
  <si>
    <t>□□研究科□□専攻</t>
    <rPh sb="2" eb="5">
      <t>ケンキュウカ</t>
    </rPh>
    <rPh sb="7" eb="9">
      <t>センコウ</t>
    </rPh>
    <phoneticPr fontId="10"/>
  </si>
  <si>
    <t>別科等</t>
    <rPh sb="0" eb="2">
      <t>ベッカ</t>
    </rPh>
    <rPh sb="2" eb="3">
      <t>トウ</t>
    </rPh>
    <phoneticPr fontId="10"/>
  </si>
  <si>
    <t>○○専攻科</t>
    <rPh sb="2" eb="5">
      <t>センコウカ</t>
    </rPh>
    <phoneticPr fontId="10"/>
  </si>
  <si>
    <t>△△別科</t>
    <rPh sb="2" eb="4">
      <t>ベッカ</t>
    </rPh>
    <phoneticPr fontId="10"/>
  </si>
  <si>
    <t>学生募集停止中の学部・研究科等</t>
    <rPh sb="0" eb="2">
      <t>ガクセイ</t>
    </rPh>
    <rPh sb="2" eb="4">
      <t>ボシュウ</t>
    </rPh>
    <rPh sb="4" eb="6">
      <t>テイシ</t>
    </rPh>
    <rPh sb="6" eb="7">
      <t>チュウ</t>
    </rPh>
    <rPh sb="8" eb="10">
      <t>ガクブ</t>
    </rPh>
    <rPh sb="11" eb="14">
      <t>ケンキュウカ</t>
    </rPh>
    <rPh sb="14" eb="15">
      <t>トウ</t>
    </rPh>
    <phoneticPr fontId="10"/>
  </si>
  <si>
    <t>教員組織</t>
    <rPh sb="0" eb="2">
      <t>キョウイン</t>
    </rPh>
    <rPh sb="2" eb="4">
      <t>ソシキ</t>
    </rPh>
    <phoneticPr fontId="10"/>
  </si>
  <si>
    <t>学部・学科等の名称</t>
    <rPh sb="0" eb="1">
      <t>ガク</t>
    </rPh>
    <rPh sb="1" eb="2">
      <t>ブ</t>
    </rPh>
    <rPh sb="3" eb="5">
      <t>ガッカ</t>
    </rPh>
    <rPh sb="5" eb="6">
      <t>トウ</t>
    </rPh>
    <rPh sb="7" eb="8">
      <t>メイ</t>
    </rPh>
    <rPh sb="8" eb="9">
      <t>ショウ</t>
    </rPh>
    <phoneticPr fontId="10"/>
  </si>
  <si>
    <t>専　　任　　教　　員　　等</t>
    <rPh sb="0" eb="1">
      <t>アツム</t>
    </rPh>
    <rPh sb="3" eb="4">
      <t>ニン</t>
    </rPh>
    <rPh sb="6" eb="7">
      <t>キョウ</t>
    </rPh>
    <rPh sb="9" eb="10">
      <t>イン</t>
    </rPh>
    <rPh sb="12" eb="13">
      <t>トウ</t>
    </rPh>
    <phoneticPr fontId="10"/>
  </si>
  <si>
    <t>非常勤　　　　　　　　　　
教員</t>
    <rPh sb="0" eb="3">
      <t>ヒジョウキン</t>
    </rPh>
    <rPh sb="14" eb="16">
      <t>キョウイン</t>
    </rPh>
    <phoneticPr fontId="10"/>
  </si>
  <si>
    <t>専任教員一人あたりの在籍学生数</t>
    <rPh sb="0" eb="2">
      <t>センニン</t>
    </rPh>
    <rPh sb="2" eb="4">
      <t>キョウイン</t>
    </rPh>
    <rPh sb="4" eb="6">
      <t>ヒトリ</t>
    </rPh>
    <rPh sb="10" eb="12">
      <t>ザイセキ</t>
    </rPh>
    <rPh sb="12" eb="15">
      <t>ガクセイスウ</t>
    </rPh>
    <phoneticPr fontId="10"/>
  </si>
  <si>
    <t>教授</t>
    <rPh sb="0" eb="2">
      <t>キョウジュ</t>
    </rPh>
    <phoneticPr fontId="10"/>
  </si>
  <si>
    <t>准教授</t>
    <rPh sb="0" eb="1">
      <t>ジュン</t>
    </rPh>
    <rPh sb="1" eb="3">
      <t>キョウジュ</t>
    </rPh>
    <phoneticPr fontId="10"/>
  </si>
  <si>
    <t>講師</t>
    <rPh sb="0" eb="2">
      <t>コウシ</t>
    </rPh>
    <phoneticPr fontId="10"/>
  </si>
  <si>
    <t>助教</t>
    <rPh sb="0" eb="1">
      <t>ジョ</t>
    </rPh>
    <rPh sb="1" eb="2">
      <t>キョウ</t>
    </rPh>
    <phoneticPr fontId="10"/>
  </si>
  <si>
    <t>計</t>
    <rPh sb="0" eb="1">
      <t>ケイ</t>
    </rPh>
    <phoneticPr fontId="10"/>
  </si>
  <si>
    <t>基準数</t>
    <rPh sb="0" eb="2">
      <t>キジュン</t>
    </rPh>
    <rPh sb="2" eb="3">
      <t>スウ</t>
    </rPh>
    <phoneticPr fontId="10"/>
  </si>
  <si>
    <t>助手</t>
    <rPh sb="0" eb="2">
      <t>ジョシュ</t>
    </rPh>
    <phoneticPr fontId="10"/>
  </si>
  <si>
    <t>うち教授数</t>
    <rPh sb="2" eb="4">
      <t>キョウジュ</t>
    </rPh>
    <rPh sb="4" eb="5">
      <t>スウ</t>
    </rPh>
    <phoneticPr fontId="10"/>
  </si>
  <si>
    <t>○○学部○○学科</t>
    <phoneticPr fontId="10"/>
  </si>
  <si>
    <t>人</t>
    <phoneticPr fontId="10"/>
  </si>
  <si>
    <t>人</t>
    <rPh sb="0" eb="1">
      <t>ニン</t>
    </rPh>
    <phoneticPr fontId="10"/>
  </si>
  <si>
    <t>　　　　△△課程</t>
    <rPh sb="6" eb="8">
      <t>カテイ</t>
    </rPh>
    <phoneticPr fontId="10"/>
  </si>
  <si>
    <t>（大学全体の収容定員に応じた教員数）</t>
    <rPh sb="1" eb="3">
      <t>ダイガク</t>
    </rPh>
    <rPh sb="3" eb="5">
      <t>ゼンタイ</t>
    </rPh>
    <rPh sb="6" eb="8">
      <t>シュウヨウ</t>
    </rPh>
    <rPh sb="8" eb="10">
      <t>テイイン</t>
    </rPh>
    <rPh sb="11" eb="12">
      <t>オウ</t>
    </rPh>
    <rPh sb="14" eb="17">
      <t>キョウインスウ</t>
    </rPh>
    <phoneticPr fontId="10"/>
  </si>
  <si>
    <t>―</t>
    <phoneticPr fontId="10"/>
  </si>
  <si>
    <t>研究科・専攻等の名称</t>
    <rPh sb="0" eb="1">
      <t>ケン</t>
    </rPh>
    <rPh sb="1" eb="2">
      <t>キワム</t>
    </rPh>
    <rPh sb="2" eb="3">
      <t>カ</t>
    </rPh>
    <rPh sb="4" eb="6">
      <t>センコウ</t>
    </rPh>
    <rPh sb="6" eb="7">
      <t>トウ</t>
    </rPh>
    <rPh sb="8" eb="9">
      <t>メイ</t>
    </rPh>
    <rPh sb="9" eb="10">
      <t>ショウ</t>
    </rPh>
    <phoneticPr fontId="10"/>
  </si>
  <si>
    <t>研究指導教員及び研究指導補助教員</t>
    <rPh sb="0" eb="2">
      <t>ケンキュウ</t>
    </rPh>
    <rPh sb="2" eb="4">
      <t>シドウ</t>
    </rPh>
    <rPh sb="4" eb="6">
      <t>キョウイン</t>
    </rPh>
    <rPh sb="6" eb="7">
      <t>オヨ</t>
    </rPh>
    <rPh sb="8" eb="10">
      <t>ケンキュウ</t>
    </rPh>
    <rPh sb="10" eb="12">
      <t>シドウ</t>
    </rPh>
    <rPh sb="12" eb="14">
      <t>ホジョ</t>
    </rPh>
    <rPh sb="14" eb="16">
      <t>キョウイン</t>
    </rPh>
    <phoneticPr fontId="10"/>
  </si>
  <si>
    <t>研究指導補助教員基準数</t>
    <rPh sb="0" eb="2">
      <t>ケンキュウ</t>
    </rPh>
    <rPh sb="2" eb="4">
      <t>シドウ</t>
    </rPh>
    <rPh sb="4" eb="6">
      <t>ホジョ</t>
    </rPh>
    <rPh sb="6" eb="8">
      <t>キョウイン</t>
    </rPh>
    <rPh sb="8" eb="10">
      <t>キジュン</t>
    </rPh>
    <rPh sb="10" eb="11">
      <t>スウ</t>
    </rPh>
    <phoneticPr fontId="10"/>
  </si>
  <si>
    <t>基準数計</t>
    <rPh sb="0" eb="2">
      <t>キジュン</t>
    </rPh>
    <rPh sb="2" eb="3">
      <t>スウ</t>
    </rPh>
    <rPh sb="3" eb="4">
      <t>ケイ</t>
    </rPh>
    <phoneticPr fontId="10"/>
  </si>
  <si>
    <t>専　　任　　教　　員</t>
    <rPh sb="0" eb="1">
      <t>アツム</t>
    </rPh>
    <rPh sb="3" eb="4">
      <t>ニン</t>
    </rPh>
    <rPh sb="6" eb="7">
      <t>キョウ</t>
    </rPh>
    <rPh sb="9" eb="10">
      <t>イン</t>
    </rPh>
    <phoneticPr fontId="10"/>
  </si>
  <si>
    <t>専任
教員</t>
    <rPh sb="0" eb="2">
      <t>センニン</t>
    </rPh>
    <rPh sb="3" eb="5">
      <t>キョウイン</t>
    </rPh>
    <phoneticPr fontId="10"/>
  </si>
  <si>
    <t>　施設・設備等</t>
    <rPh sb="1" eb="3">
      <t>シセツ</t>
    </rPh>
    <rPh sb="4" eb="6">
      <t>セツビ</t>
    </rPh>
    <rPh sb="6" eb="7">
      <t>トウ</t>
    </rPh>
    <phoneticPr fontId="10"/>
  </si>
  <si>
    <t>校地等</t>
    <rPh sb="0" eb="2">
      <t>コウチ</t>
    </rPh>
    <rPh sb="2" eb="3">
      <t>トウ</t>
    </rPh>
    <phoneticPr fontId="10"/>
  </si>
  <si>
    <t>区　　　分</t>
    <rPh sb="0" eb="1">
      <t>ク</t>
    </rPh>
    <rPh sb="4" eb="5">
      <t>ブン</t>
    </rPh>
    <phoneticPr fontId="10"/>
  </si>
  <si>
    <t>基準面積</t>
    <rPh sb="0" eb="2">
      <t>キジュン</t>
    </rPh>
    <rPh sb="2" eb="4">
      <t>メンセキ</t>
    </rPh>
    <phoneticPr fontId="10"/>
  </si>
  <si>
    <t>専用</t>
    <rPh sb="0" eb="2">
      <t>センヨウ</t>
    </rPh>
    <phoneticPr fontId="10"/>
  </si>
  <si>
    <t>共用</t>
    <rPh sb="0" eb="2">
      <t>キョウヨウ</t>
    </rPh>
    <phoneticPr fontId="10"/>
  </si>
  <si>
    <t>共用する他の学校等の専用</t>
    <rPh sb="0" eb="2">
      <t>キョウヨウ</t>
    </rPh>
    <rPh sb="4" eb="5">
      <t>タ</t>
    </rPh>
    <rPh sb="6" eb="8">
      <t>ガッコウ</t>
    </rPh>
    <rPh sb="8" eb="9">
      <t>トウ</t>
    </rPh>
    <rPh sb="10" eb="12">
      <t>センヨウ</t>
    </rPh>
    <phoneticPr fontId="10"/>
  </si>
  <si>
    <t>校舎敷地面積</t>
    <rPh sb="0" eb="1">
      <t>コウ</t>
    </rPh>
    <rPh sb="1" eb="2">
      <t>シャ</t>
    </rPh>
    <rPh sb="2" eb="4">
      <t>シキチ</t>
    </rPh>
    <rPh sb="4" eb="6">
      <t>メンセキ</t>
    </rPh>
    <phoneticPr fontId="10"/>
  </si>
  <si>
    <t>㎡</t>
    <phoneticPr fontId="10"/>
  </si>
  <si>
    <t>運 動 場 用 地</t>
    <rPh sb="0" eb="1">
      <t>ウン</t>
    </rPh>
    <rPh sb="2" eb="3">
      <t>ドウ</t>
    </rPh>
    <rPh sb="4" eb="5">
      <t>バ</t>
    </rPh>
    <rPh sb="6" eb="7">
      <t>ヨウ</t>
    </rPh>
    <rPh sb="8" eb="9">
      <t>チ</t>
    </rPh>
    <phoneticPr fontId="10"/>
  </si>
  <si>
    <t>校地面積計</t>
    <rPh sb="0" eb="1">
      <t>コウ</t>
    </rPh>
    <rPh sb="1" eb="3">
      <t>ジメン</t>
    </rPh>
    <rPh sb="3" eb="4">
      <t>セキ</t>
    </rPh>
    <rPh sb="4" eb="5">
      <t>ケイ</t>
    </rPh>
    <phoneticPr fontId="10"/>
  </si>
  <si>
    <t>その他</t>
    <rPh sb="2" eb="3">
      <t>ホカ</t>
    </rPh>
    <phoneticPr fontId="10"/>
  </si>
  <si>
    <t>校　　舎　　等</t>
    <rPh sb="0" eb="1">
      <t>コウ</t>
    </rPh>
    <rPh sb="3" eb="4">
      <t>シャ</t>
    </rPh>
    <rPh sb="6" eb="7">
      <t>トウ</t>
    </rPh>
    <phoneticPr fontId="10"/>
  </si>
  <si>
    <t>校舎面積計</t>
    <rPh sb="0" eb="2">
      <t>コウシャ</t>
    </rPh>
    <rPh sb="2" eb="4">
      <t>メンセキ</t>
    </rPh>
    <rPh sb="4" eb="5">
      <t>ケイ</t>
    </rPh>
    <phoneticPr fontId="10"/>
  </si>
  <si>
    <t>教員研究室</t>
    <rPh sb="0" eb="2">
      <t>キョウイン</t>
    </rPh>
    <rPh sb="2" eb="5">
      <t>ケンキュウシツ</t>
    </rPh>
    <phoneticPr fontId="10"/>
  </si>
  <si>
    <t>学部・研究科等の名称</t>
  </si>
  <si>
    <t>室</t>
    <rPh sb="0" eb="1">
      <t>シツ</t>
    </rPh>
    <phoneticPr fontId="10"/>
  </si>
  <si>
    <t>教室等施設</t>
    <rPh sb="0" eb="2">
      <t>キョウシツ</t>
    </rPh>
    <rPh sb="2" eb="3">
      <t>トウ</t>
    </rPh>
    <rPh sb="3" eb="5">
      <t>シセツ</t>
    </rPh>
    <phoneticPr fontId="10"/>
  </si>
  <si>
    <t>○○キャンパス教室等施設</t>
    <rPh sb="7" eb="9">
      <t>キョウシツ</t>
    </rPh>
    <rPh sb="9" eb="10">
      <t>トウ</t>
    </rPh>
    <rPh sb="10" eb="12">
      <t>シセツ</t>
    </rPh>
    <phoneticPr fontId="10"/>
  </si>
  <si>
    <t>△△キャンパス教室等施設</t>
    <rPh sb="7" eb="9">
      <t>キョウシツ</t>
    </rPh>
    <rPh sb="9" eb="10">
      <t>トウ</t>
    </rPh>
    <rPh sb="10" eb="12">
      <t>シセツ</t>
    </rPh>
    <phoneticPr fontId="10"/>
  </si>
  <si>
    <t>サテライトキャンパス等</t>
    <rPh sb="10" eb="11">
      <t>トウ</t>
    </rPh>
    <phoneticPr fontId="10"/>
  </si>
  <si>
    <t>図書館・図書資料等</t>
    <rPh sb="4" eb="6">
      <t>トショ</t>
    </rPh>
    <rPh sb="6" eb="8">
      <t>シリョウ</t>
    </rPh>
    <rPh sb="8" eb="9">
      <t>トウ</t>
    </rPh>
    <phoneticPr fontId="10"/>
  </si>
  <si>
    <t>図書館等の名称</t>
    <rPh sb="0" eb="3">
      <t>トショカン</t>
    </rPh>
    <rPh sb="3" eb="4">
      <t>トウ</t>
    </rPh>
    <rPh sb="5" eb="7">
      <t>メイショウ</t>
    </rPh>
    <phoneticPr fontId="10"/>
  </si>
  <si>
    <t>面積</t>
    <rPh sb="0" eb="2">
      <t>メンセキ</t>
    </rPh>
    <phoneticPr fontId="10"/>
  </si>
  <si>
    <t>閲覧座席数</t>
    <rPh sb="0" eb="2">
      <t>エツラン</t>
    </rPh>
    <rPh sb="2" eb="5">
      <t>ザセキスウ</t>
    </rPh>
    <phoneticPr fontId="10"/>
  </si>
  <si>
    <t>○○図書館本館</t>
    <rPh sb="2" eb="5">
      <t>トショカン</t>
    </rPh>
    <rPh sb="5" eb="7">
      <t>ホンカン</t>
    </rPh>
    <phoneticPr fontId="10"/>
  </si>
  <si>
    <t>○○図書館△△分館</t>
    <rPh sb="2" eb="5">
      <t>トショカン</t>
    </rPh>
    <rPh sb="7" eb="9">
      <t>ブンカン</t>
    </rPh>
    <phoneticPr fontId="10"/>
  </si>
  <si>
    <t>サテライトキャンパス</t>
    <phoneticPr fontId="10"/>
  </si>
  <si>
    <t>図書〔うち外国書〕</t>
    <rPh sb="0" eb="2">
      <t>トショ</t>
    </rPh>
    <phoneticPr fontId="10"/>
  </si>
  <si>
    <t>学術雑誌〔うち外国書〕</t>
    <phoneticPr fontId="10"/>
  </si>
  <si>
    <t>電子ジャーナル〔うち国外〕</t>
    <rPh sb="10" eb="12">
      <t>コクガイ</t>
    </rPh>
    <phoneticPr fontId="10"/>
  </si>
  <si>
    <t>〔</t>
    <phoneticPr fontId="10"/>
  </si>
  <si>
    <t>〕</t>
    <phoneticPr fontId="10"/>
  </si>
  <si>
    <t>冊</t>
    <phoneticPr fontId="10"/>
  </si>
  <si>
    <t>種</t>
    <phoneticPr fontId="10"/>
  </si>
  <si>
    <t>△△図書館△△分館</t>
    <rPh sb="2" eb="5">
      <t>トショカン</t>
    </rPh>
    <rPh sb="7" eb="9">
      <t>ブンカン</t>
    </rPh>
    <phoneticPr fontId="10"/>
  </si>
  <si>
    <t>体育館</t>
    <rPh sb="0" eb="3">
      <t>タイイクカン</t>
    </rPh>
    <phoneticPr fontId="10"/>
  </si>
  <si>
    <t>○○キャンパス</t>
    <phoneticPr fontId="10"/>
  </si>
  <si>
    <t>△△キャンパス</t>
    <phoneticPr fontId="10"/>
  </si>
  <si>
    <t>１　学部・学科、大学院研究科・専攻、別科・専攻科、研究所等ごとに記載してください（通信教育課程を含む）。</t>
    <rPh sb="18" eb="20">
      <t>ベッカ</t>
    </rPh>
    <rPh sb="21" eb="23">
      <t>センコウ</t>
    </rPh>
    <rPh sb="23" eb="24">
      <t>カ</t>
    </rPh>
    <rPh sb="41" eb="43">
      <t>ツウシン</t>
    </rPh>
    <phoneticPr fontId="10"/>
  </si>
  <si>
    <t>　　「別科・専攻科等」の欄に記載してください。</t>
    <rPh sb="3" eb="5">
      <t>ベッカ</t>
    </rPh>
    <rPh sb="6" eb="8">
      <t>センコウ</t>
    </rPh>
    <rPh sb="8" eb="9">
      <t>カ</t>
    </rPh>
    <rPh sb="9" eb="10">
      <t>トウ</t>
    </rPh>
    <phoneticPr fontId="10"/>
  </si>
  <si>
    <t>　　と記載してください。</t>
    <rPh sb="3" eb="5">
      <t>キサイ</t>
    </rPh>
    <phoneticPr fontId="10"/>
  </si>
  <si>
    <t xml:space="preserve"> ・「専門職大学院に関し必要な事項について定める件」（平成15年文部科学省告示第53号）第１条及び第２条</t>
    <phoneticPr fontId="10"/>
  </si>
  <si>
    <t>　　としてください。</t>
    <phoneticPr fontId="10"/>
  </si>
  <si>
    <t>　　１室で執務する場合は、教員数を室数に換算してください。</t>
    <rPh sb="3" eb="4">
      <t>シツ</t>
    </rPh>
    <rPh sb="5" eb="7">
      <t>シツム</t>
    </rPh>
    <rPh sb="9" eb="11">
      <t>バアイ</t>
    </rPh>
    <rPh sb="13" eb="15">
      <t>キョウイン</t>
    </rPh>
    <rPh sb="15" eb="16">
      <t>スウ</t>
    </rPh>
    <rPh sb="17" eb="18">
      <t>シツ</t>
    </rPh>
    <rPh sb="18" eb="19">
      <t>カズ</t>
    </rPh>
    <rPh sb="20" eb="22">
      <t>カンサン</t>
    </rPh>
    <phoneticPr fontId="10"/>
  </si>
  <si>
    <t>（表９）事業活動収支計算書関係比率（法人全体）</t>
    <phoneticPr fontId="10"/>
  </si>
  <si>
    <t>比    率</t>
  </si>
  <si>
    <t>算　式（＊１００）</t>
    <rPh sb="0" eb="1">
      <t>ザン</t>
    </rPh>
    <rPh sb="2" eb="3">
      <t>シキ</t>
    </rPh>
    <phoneticPr fontId="10"/>
  </si>
  <si>
    <t>N-6年度</t>
    <phoneticPr fontId="10"/>
  </si>
  <si>
    <t>N-5年度</t>
    <phoneticPr fontId="10"/>
  </si>
  <si>
    <t>備 　 考</t>
    <phoneticPr fontId="9"/>
  </si>
  <si>
    <t>人件費比率</t>
  </si>
  <si>
    <t>人  件  費</t>
    <phoneticPr fontId="9"/>
  </si>
  <si>
    <t>経 常 収 入</t>
    <rPh sb="0" eb="1">
      <t>ヘ</t>
    </rPh>
    <rPh sb="2" eb="3">
      <t>ツネ</t>
    </rPh>
    <rPh sb="4" eb="5">
      <t>オサム</t>
    </rPh>
    <rPh sb="6" eb="7">
      <t>イ</t>
    </rPh>
    <phoneticPr fontId="9"/>
  </si>
  <si>
    <t>人件費依存率</t>
    <rPh sb="0" eb="3">
      <t>ジンケンヒ</t>
    </rPh>
    <rPh sb="3" eb="5">
      <t>イゾン</t>
    </rPh>
    <rPh sb="5" eb="6">
      <t>リツ</t>
    </rPh>
    <phoneticPr fontId="9"/>
  </si>
  <si>
    <t>人  件  費</t>
    <rPh sb="0" eb="7">
      <t>ジンケンヒ</t>
    </rPh>
    <phoneticPr fontId="9"/>
  </si>
  <si>
    <t>学生生徒等納付金</t>
    <rPh sb="0" eb="2">
      <t>ガクセイ</t>
    </rPh>
    <rPh sb="2" eb="4">
      <t>セイト</t>
    </rPh>
    <rPh sb="4" eb="5">
      <t>トウ</t>
    </rPh>
    <rPh sb="5" eb="8">
      <t>ノウフキン</t>
    </rPh>
    <phoneticPr fontId="9"/>
  </si>
  <si>
    <t>教育研究経費比率</t>
    <rPh sb="0" eb="2">
      <t>キョウイク</t>
    </rPh>
    <rPh sb="2" eb="4">
      <t>ケンキュウ</t>
    </rPh>
    <rPh sb="4" eb="6">
      <t>ケイヒ</t>
    </rPh>
    <rPh sb="6" eb="8">
      <t>ヒリツ</t>
    </rPh>
    <phoneticPr fontId="9"/>
  </si>
  <si>
    <t>教育研究経費</t>
  </si>
  <si>
    <t>管理経費比率</t>
    <rPh sb="0" eb="2">
      <t>カンリ</t>
    </rPh>
    <rPh sb="2" eb="4">
      <t>ケイヒ</t>
    </rPh>
    <rPh sb="4" eb="6">
      <t>ヒリツ</t>
    </rPh>
    <phoneticPr fontId="9"/>
  </si>
  <si>
    <t>管 理 経 費</t>
    <phoneticPr fontId="9"/>
  </si>
  <si>
    <t>借入金等利息比率</t>
    <rPh sb="0" eb="1">
      <t>シャク</t>
    </rPh>
    <rPh sb="1" eb="3">
      <t>ニュウキン</t>
    </rPh>
    <rPh sb="3" eb="4">
      <t>トウ</t>
    </rPh>
    <rPh sb="4" eb="6">
      <t>リソク</t>
    </rPh>
    <rPh sb="6" eb="8">
      <t>ヒリツ</t>
    </rPh>
    <phoneticPr fontId="9"/>
  </si>
  <si>
    <t>借入金等利息</t>
  </si>
  <si>
    <t>事業活動収支差額比率</t>
    <phoneticPr fontId="9"/>
  </si>
  <si>
    <t>基本金組入前当年度収支差額</t>
    <rPh sb="0" eb="2">
      <t>キホン</t>
    </rPh>
    <rPh sb="2" eb="3">
      <t>キン</t>
    </rPh>
    <rPh sb="3" eb="5">
      <t>クミイレ</t>
    </rPh>
    <rPh sb="5" eb="6">
      <t>マエ</t>
    </rPh>
    <rPh sb="6" eb="9">
      <t>トウネンド</t>
    </rPh>
    <rPh sb="9" eb="11">
      <t>シュウシ</t>
    </rPh>
    <rPh sb="11" eb="13">
      <t>サガク</t>
    </rPh>
    <phoneticPr fontId="9"/>
  </si>
  <si>
    <t>事業活動収入</t>
    <rPh sb="0" eb="2">
      <t>ジギョウ</t>
    </rPh>
    <rPh sb="2" eb="4">
      <t>カツドウ</t>
    </rPh>
    <rPh sb="4" eb="6">
      <t>シュウニュウ</t>
    </rPh>
    <phoneticPr fontId="9"/>
  </si>
  <si>
    <t>事業活動収支比率</t>
    <phoneticPr fontId="9"/>
  </si>
  <si>
    <t>事業活動支出</t>
    <rPh sb="0" eb="2">
      <t>ジギョウ</t>
    </rPh>
    <rPh sb="2" eb="4">
      <t>カツドウ</t>
    </rPh>
    <rPh sb="4" eb="6">
      <t>シシュツ</t>
    </rPh>
    <phoneticPr fontId="9"/>
  </si>
  <si>
    <t>基本金組入後収支比率</t>
    <phoneticPr fontId="9"/>
  </si>
  <si>
    <t>事業活動収入-基本金組入額</t>
    <rPh sb="0" eb="2">
      <t>ジギョウ</t>
    </rPh>
    <rPh sb="2" eb="4">
      <t>カツドウ</t>
    </rPh>
    <rPh sb="4" eb="6">
      <t>シュウニュウ</t>
    </rPh>
    <rPh sb="7" eb="9">
      <t>キホン</t>
    </rPh>
    <rPh sb="9" eb="10">
      <t>キン</t>
    </rPh>
    <rPh sb="10" eb="12">
      <t>クミイレ</t>
    </rPh>
    <rPh sb="12" eb="13">
      <t>ガク</t>
    </rPh>
    <phoneticPr fontId="9"/>
  </si>
  <si>
    <t>学生生徒等納付金比率</t>
    <rPh sb="0" eb="2">
      <t>ガクセイ</t>
    </rPh>
    <rPh sb="2" eb="4">
      <t>セイト</t>
    </rPh>
    <rPh sb="4" eb="5">
      <t>トウ</t>
    </rPh>
    <rPh sb="5" eb="8">
      <t>ノウフキン</t>
    </rPh>
    <rPh sb="8" eb="10">
      <t>ヒリツ</t>
    </rPh>
    <phoneticPr fontId="9"/>
  </si>
  <si>
    <t>学生生徒等納付金</t>
    <rPh sb="2" eb="4">
      <t>セイト</t>
    </rPh>
    <phoneticPr fontId="9"/>
  </si>
  <si>
    <t>寄付金比率</t>
    <rPh sb="0" eb="3">
      <t>キフキン</t>
    </rPh>
    <rPh sb="3" eb="5">
      <t>ヒリツ</t>
    </rPh>
    <phoneticPr fontId="9"/>
  </si>
  <si>
    <t>寄  付  金</t>
    <rPh sb="0" eb="7">
      <t>キフキン</t>
    </rPh>
    <phoneticPr fontId="9"/>
  </si>
  <si>
    <t>経常寄付金比率</t>
    <rPh sb="0" eb="2">
      <t>ケイジョウ</t>
    </rPh>
    <rPh sb="2" eb="5">
      <t>キフキン</t>
    </rPh>
    <rPh sb="5" eb="7">
      <t>ヒリツ</t>
    </rPh>
    <phoneticPr fontId="9"/>
  </si>
  <si>
    <t>教育活動収支の寄付金</t>
    <rPh sb="0" eb="2">
      <t>キョウイク</t>
    </rPh>
    <rPh sb="2" eb="4">
      <t>カツドウ</t>
    </rPh>
    <rPh sb="4" eb="6">
      <t>シュウシ</t>
    </rPh>
    <rPh sb="7" eb="9">
      <t>キフ</t>
    </rPh>
    <rPh sb="9" eb="10">
      <t>キン</t>
    </rPh>
    <phoneticPr fontId="9"/>
  </si>
  <si>
    <t>補助金比率</t>
    <rPh sb="0" eb="3">
      <t>ホジョキン</t>
    </rPh>
    <rPh sb="3" eb="5">
      <t>ヒリツ</t>
    </rPh>
    <phoneticPr fontId="9"/>
  </si>
  <si>
    <t>補  助  金</t>
    <rPh sb="0" eb="7">
      <t>ホジョキン</t>
    </rPh>
    <phoneticPr fontId="9"/>
  </si>
  <si>
    <t>経常補助金比率</t>
    <rPh sb="0" eb="2">
      <t>ケイジョウ</t>
    </rPh>
    <rPh sb="2" eb="5">
      <t>ホジョキン</t>
    </rPh>
    <rPh sb="5" eb="7">
      <t>ヒリツ</t>
    </rPh>
    <phoneticPr fontId="9"/>
  </si>
  <si>
    <t>教育活動収支の補助金</t>
    <rPh sb="0" eb="2">
      <t>キョウイク</t>
    </rPh>
    <rPh sb="2" eb="4">
      <t>カツドウ</t>
    </rPh>
    <rPh sb="4" eb="6">
      <t>シュウシ</t>
    </rPh>
    <rPh sb="7" eb="10">
      <t>ホジョキン</t>
    </rPh>
    <phoneticPr fontId="9"/>
  </si>
  <si>
    <t>基本金組入率</t>
    <rPh sb="0" eb="3">
      <t>キホンキン</t>
    </rPh>
    <rPh sb="3" eb="5">
      <t>クミイ</t>
    </rPh>
    <rPh sb="5" eb="6">
      <t>リツ</t>
    </rPh>
    <phoneticPr fontId="9"/>
  </si>
  <si>
    <t>基本金組入額</t>
  </si>
  <si>
    <t>減価償却額比率</t>
    <rPh sb="0" eb="2">
      <t>ゲンカ</t>
    </rPh>
    <rPh sb="2" eb="4">
      <t>ショウキャク</t>
    </rPh>
    <rPh sb="4" eb="5">
      <t>ガク</t>
    </rPh>
    <rPh sb="5" eb="7">
      <t>ヒリツ</t>
    </rPh>
    <phoneticPr fontId="9"/>
  </si>
  <si>
    <t>減価償却額</t>
    <rPh sb="4" eb="5">
      <t>ガク</t>
    </rPh>
    <phoneticPr fontId="9"/>
  </si>
  <si>
    <t>経 常 支 出</t>
    <rPh sb="0" eb="1">
      <t>ヘ</t>
    </rPh>
    <rPh sb="2" eb="3">
      <t>ツネ</t>
    </rPh>
    <rPh sb="4" eb="5">
      <t>シ</t>
    </rPh>
    <rPh sb="6" eb="7">
      <t>デ</t>
    </rPh>
    <phoneticPr fontId="9"/>
  </si>
  <si>
    <t>経常収支差額比率</t>
    <rPh sb="0" eb="2">
      <t>ケイジョウ</t>
    </rPh>
    <rPh sb="2" eb="4">
      <t>シュウシ</t>
    </rPh>
    <rPh sb="4" eb="6">
      <t>サガク</t>
    </rPh>
    <rPh sb="6" eb="8">
      <t>ヒリツ</t>
    </rPh>
    <phoneticPr fontId="9"/>
  </si>
  <si>
    <t>経常収支差額</t>
    <rPh sb="0" eb="2">
      <t>ケイジョウ</t>
    </rPh>
    <rPh sb="2" eb="4">
      <t>シュウシ</t>
    </rPh>
    <rPh sb="4" eb="6">
      <t>サガク</t>
    </rPh>
    <phoneticPr fontId="9"/>
  </si>
  <si>
    <t>教育活動収支差額比率</t>
    <rPh sb="0" eb="2">
      <t>キョウイク</t>
    </rPh>
    <rPh sb="2" eb="4">
      <t>カツドウ</t>
    </rPh>
    <rPh sb="4" eb="6">
      <t>シュウシ</t>
    </rPh>
    <rPh sb="6" eb="8">
      <t>サガク</t>
    </rPh>
    <rPh sb="8" eb="10">
      <t>ヒリツ</t>
    </rPh>
    <phoneticPr fontId="9"/>
  </si>
  <si>
    <t>教育活動収支差額</t>
    <rPh sb="0" eb="2">
      <t>キョウイク</t>
    </rPh>
    <rPh sb="2" eb="4">
      <t>カツドウ</t>
    </rPh>
    <rPh sb="4" eb="6">
      <t>シュウシ</t>
    </rPh>
    <rPh sb="6" eb="8">
      <t>サガク</t>
    </rPh>
    <phoneticPr fontId="9"/>
  </si>
  <si>
    <t>教育活動収入計</t>
    <rPh sb="0" eb="2">
      <t>キョウイク</t>
    </rPh>
    <rPh sb="2" eb="4">
      <t>カツドウ</t>
    </rPh>
    <rPh sb="4" eb="6">
      <t>シュウニュウ</t>
    </rPh>
    <rPh sb="6" eb="7">
      <t>ケイ</t>
    </rPh>
    <phoneticPr fontId="9"/>
  </si>
  <si>
    <t>[注]</t>
    <phoneticPr fontId="10"/>
  </si>
  <si>
    <t xml:space="preserve">１
</t>
    <phoneticPr fontId="10"/>
  </si>
  <si>
    <t>「学校法人会計基準」に基づく財務計算書類中の事業活動収支計算書（法人全体のもの）を用いて、表に示された算式により過去５年分の比率を記入してください。
　　　</t>
    <rPh sb="22" eb="24">
      <t>ジギョウ</t>
    </rPh>
    <rPh sb="24" eb="26">
      <t>カツドウ</t>
    </rPh>
    <rPh sb="26" eb="28">
      <t>シュウシ</t>
    </rPh>
    <rPh sb="28" eb="31">
      <t>ケイサンショ</t>
    </rPh>
    <phoneticPr fontId="10"/>
  </si>
  <si>
    <t>（表10）事業活動収支計算書関係比率（大学部門）</t>
    <rPh sb="21" eb="23">
      <t>ブモン</t>
    </rPh>
    <phoneticPr fontId="10"/>
  </si>
  <si>
    <t>「学校法人会計基準」に基づく財務計算書類中の事業活動収支計算書（大学部門のもの）を用いて、表に示された算式により過去５年分の比率を記入してください。</t>
    <rPh sb="22" eb="24">
      <t>ジギョウ</t>
    </rPh>
    <rPh sb="24" eb="26">
      <t>カツドウ</t>
    </rPh>
    <rPh sb="26" eb="28">
      <t>シュウシ</t>
    </rPh>
    <rPh sb="28" eb="31">
      <t>ケイサンショ</t>
    </rPh>
    <rPh sb="32" eb="34">
      <t>ダイガク</t>
    </rPh>
    <rPh sb="34" eb="36">
      <t>ブモン</t>
    </rPh>
    <phoneticPr fontId="10"/>
  </si>
  <si>
    <t>（表11）貸借対照表関係比率</t>
    <phoneticPr fontId="10"/>
  </si>
  <si>
    <t>比    率</t>
    <rPh sb="0" eb="6">
      <t>ヒリツ</t>
    </rPh>
    <phoneticPr fontId="9"/>
  </si>
  <si>
    <t>備  考</t>
    <rPh sb="0" eb="4">
      <t>ビコウ</t>
    </rPh>
    <phoneticPr fontId="9"/>
  </si>
  <si>
    <t>固定資産構成比率</t>
    <rPh sb="4" eb="6">
      <t>コウセイ</t>
    </rPh>
    <rPh sb="6" eb="8">
      <t>ヒリツ</t>
    </rPh>
    <phoneticPr fontId="9"/>
  </si>
  <si>
    <t>固 定 資 産</t>
    <phoneticPr fontId="9"/>
  </si>
  <si>
    <t>総   資   産</t>
    <rPh sb="0" eb="9">
      <t>ソウシサン</t>
    </rPh>
    <phoneticPr fontId="9"/>
  </si>
  <si>
    <t>流動資産構成比率</t>
    <rPh sb="0" eb="4">
      <t>リュウドウシサン</t>
    </rPh>
    <rPh sb="4" eb="6">
      <t>コウセイ</t>
    </rPh>
    <rPh sb="6" eb="8">
      <t>ヒリツ</t>
    </rPh>
    <phoneticPr fontId="9"/>
  </si>
  <si>
    <t>流 動 資 産</t>
  </si>
  <si>
    <t>総  資   産</t>
    <phoneticPr fontId="9"/>
  </si>
  <si>
    <t>固定負債構成比率</t>
    <rPh sb="0" eb="2">
      <t>コテイ</t>
    </rPh>
    <rPh sb="2" eb="4">
      <t>フサイ</t>
    </rPh>
    <rPh sb="4" eb="6">
      <t>コウセイ</t>
    </rPh>
    <rPh sb="6" eb="8">
      <t>ヒリツ</t>
    </rPh>
    <phoneticPr fontId="9"/>
  </si>
  <si>
    <t>固 定 負 債</t>
    <phoneticPr fontId="9"/>
  </si>
  <si>
    <t>総負債＋純資産</t>
    <rPh sb="0" eb="1">
      <t>ソウ</t>
    </rPh>
    <rPh sb="1" eb="3">
      <t>フサイ</t>
    </rPh>
    <rPh sb="4" eb="7">
      <t>ジュンシサン</t>
    </rPh>
    <phoneticPr fontId="9"/>
  </si>
  <si>
    <t>流動負債構成比率</t>
  </si>
  <si>
    <t>流 動 負 債</t>
    <phoneticPr fontId="9"/>
  </si>
  <si>
    <t>純資産構成比率</t>
    <phoneticPr fontId="10"/>
  </si>
  <si>
    <t>純　資　産</t>
    <rPh sb="0" eb="1">
      <t>ジュン</t>
    </rPh>
    <rPh sb="2" eb="3">
      <t>シ</t>
    </rPh>
    <rPh sb="4" eb="5">
      <t>サン</t>
    </rPh>
    <phoneticPr fontId="9"/>
  </si>
  <si>
    <t>繰越収支差額構成比率</t>
    <phoneticPr fontId="9"/>
  </si>
  <si>
    <t>繰 越 収 支 差 額</t>
    <rPh sb="0" eb="1">
      <t>クリ</t>
    </rPh>
    <rPh sb="2" eb="3">
      <t>コシ</t>
    </rPh>
    <rPh sb="8" eb="11">
      <t>サガク</t>
    </rPh>
    <phoneticPr fontId="9"/>
  </si>
  <si>
    <t>固定比率</t>
    <rPh sb="0" eb="2">
      <t>コテイ</t>
    </rPh>
    <rPh sb="2" eb="4">
      <t>ヒリツ</t>
    </rPh>
    <phoneticPr fontId="9"/>
  </si>
  <si>
    <t>固定長期適合率</t>
    <rPh sb="0" eb="2">
      <t>コテイ</t>
    </rPh>
    <rPh sb="2" eb="4">
      <t>チョウキ</t>
    </rPh>
    <rPh sb="4" eb="6">
      <t>テキゴウ</t>
    </rPh>
    <rPh sb="6" eb="7">
      <t>リツ</t>
    </rPh>
    <phoneticPr fontId="9"/>
  </si>
  <si>
    <t>純資産＋固定負債</t>
    <rPh sb="0" eb="3">
      <t>ジュンシサン</t>
    </rPh>
    <rPh sb="4" eb="6">
      <t>コテイ</t>
    </rPh>
    <rPh sb="6" eb="8">
      <t>フサイ</t>
    </rPh>
    <phoneticPr fontId="9"/>
  </si>
  <si>
    <t>流動比率</t>
    <rPh sb="0" eb="2">
      <t>リュウドウ</t>
    </rPh>
    <rPh sb="2" eb="4">
      <t>ヒリツ</t>
    </rPh>
    <phoneticPr fontId="9"/>
  </si>
  <si>
    <t>流 動 資 産</t>
    <rPh sb="0" eb="7">
      <t>リュウドウシサン</t>
    </rPh>
    <phoneticPr fontId="9"/>
  </si>
  <si>
    <t>流 動 負 債</t>
    <rPh sb="0" eb="7">
      <t>リュウドウフサイ</t>
    </rPh>
    <phoneticPr fontId="9"/>
  </si>
  <si>
    <t>総負債比率</t>
    <rPh sb="0" eb="1">
      <t>ソウ</t>
    </rPh>
    <rPh sb="1" eb="3">
      <t>フサイ</t>
    </rPh>
    <rPh sb="3" eb="5">
      <t>ヒリツ</t>
    </rPh>
    <phoneticPr fontId="9"/>
  </si>
  <si>
    <t>総  負  債</t>
    <rPh sb="0" eb="7">
      <t>ソウフサイ</t>
    </rPh>
    <phoneticPr fontId="9"/>
  </si>
  <si>
    <t>総  資  産</t>
    <rPh sb="6" eb="7">
      <t>サンギョウ</t>
    </rPh>
    <phoneticPr fontId="9"/>
  </si>
  <si>
    <t>負債比率</t>
    <rPh sb="0" eb="2">
      <t>フサイ</t>
    </rPh>
    <rPh sb="2" eb="4">
      <t>ヒリツ</t>
    </rPh>
    <phoneticPr fontId="9"/>
  </si>
  <si>
    <t>前受金保有率</t>
    <rPh sb="0" eb="2">
      <t>マエウケ</t>
    </rPh>
    <rPh sb="2" eb="3">
      <t>キン</t>
    </rPh>
    <rPh sb="3" eb="6">
      <t>ホユウリツ</t>
    </rPh>
    <phoneticPr fontId="9"/>
  </si>
  <si>
    <t>現 金 預 金</t>
    <rPh sb="0" eb="3">
      <t>ゲンキン</t>
    </rPh>
    <rPh sb="4" eb="7">
      <t>ヨキン</t>
    </rPh>
    <phoneticPr fontId="9"/>
  </si>
  <si>
    <t>前  受  金</t>
    <phoneticPr fontId="9"/>
  </si>
  <si>
    <t>退職給与引当特定資産保有率</t>
    <phoneticPr fontId="9"/>
  </si>
  <si>
    <t>退職給与引当特定資産</t>
    <rPh sb="6" eb="8">
      <t>トクテイ</t>
    </rPh>
    <rPh sb="8" eb="10">
      <t>シサン</t>
    </rPh>
    <phoneticPr fontId="9"/>
  </si>
  <si>
    <t>退職給与引当金</t>
    <rPh sb="0" eb="7">
      <t>タイショクキュウヨヒキアテキン</t>
    </rPh>
    <phoneticPr fontId="9"/>
  </si>
  <si>
    <t>基本金比率</t>
  </si>
  <si>
    <t>基  本  金</t>
    <rPh sb="0" eb="4">
      <t>キホン</t>
    </rPh>
    <rPh sb="6" eb="7">
      <t>キン</t>
    </rPh>
    <phoneticPr fontId="9"/>
  </si>
  <si>
    <t>基本金要組入額</t>
  </si>
  <si>
    <t>減価償却比率</t>
  </si>
  <si>
    <t>減価償却累計額（図書を除く）</t>
    <rPh sb="8" eb="10">
      <t>トショ</t>
    </rPh>
    <rPh sb="11" eb="12">
      <t>ノゾ</t>
    </rPh>
    <phoneticPr fontId="10"/>
  </si>
  <si>
    <t>減価償却資産取得価格（図書を除く）</t>
    <phoneticPr fontId="9"/>
  </si>
  <si>
    <t xml:space="preserve">１
</t>
    <phoneticPr fontId="10"/>
  </si>
  <si>
    <t>「学校法人会計基準」に基づく財務計算書類中の貸借対照表を用いて、表に示された算式により過去５年分の比率を記入してください。</t>
    <phoneticPr fontId="10"/>
  </si>
  <si>
    <t>（表12）財務関係比率</t>
    <rPh sb="5" eb="11">
      <t>ザイムカンケイヒリツ</t>
    </rPh>
    <phoneticPr fontId="10"/>
  </si>
  <si>
    <t>算   式（＊１００）</t>
    <phoneticPr fontId="9"/>
  </si>
  <si>
    <t>入学金＋授業料＋検定料</t>
    <rPh sb="0" eb="3">
      <t>ニュウガクキン</t>
    </rPh>
    <rPh sb="4" eb="7">
      <t>ジュギョウリョウ</t>
    </rPh>
    <rPh sb="8" eb="10">
      <t>ケンテイ</t>
    </rPh>
    <rPh sb="10" eb="11">
      <t>リョウ</t>
    </rPh>
    <phoneticPr fontId="9"/>
  </si>
  <si>
    <t>経常費用</t>
    <rPh sb="0" eb="2">
      <t>ケイジョウ</t>
    </rPh>
    <rPh sb="2" eb="4">
      <t>ヒヨウ</t>
    </rPh>
    <phoneticPr fontId="9"/>
  </si>
  <si>
    <t>外部資金比率</t>
    <rPh sb="0" eb="4">
      <t>ガイブシキン</t>
    </rPh>
    <rPh sb="4" eb="6">
      <t>ヒリツ</t>
    </rPh>
    <phoneticPr fontId="9"/>
  </si>
  <si>
    <t>受託研究収益＋受託事業収益＋寄付金収益</t>
    <rPh sb="0" eb="4">
      <t>ジュタクケンキュウ</t>
    </rPh>
    <rPh sb="4" eb="6">
      <t>シュウエキ</t>
    </rPh>
    <rPh sb="7" eb="11">
      <t>ジュタクジギョウ</t>
    </rPh>
    <rPh sb="11" eb="13">
      <t>シュウエキ</t>
    </rPh>
    <rPh sb="14" eb="19">
      <t>キフキンシュウエキ</t>
    </rPh>
    <phoneticPr fontId="9"/>
  </si>
  <si>
    <t>一般管理費比率</t>
    <rPh sb="0" eb="2">
      <t>イッパン</t>
    </rPh>
    <rPh sb="2" eb="4">
      <t>カンリ</t>
    </rPh>
    <rPh sb="4" eb="5">
      <t>ヒ</t>
    </rPh>
    <rPh sb="5" eb="7">
      <t>ヒリツ</t>
    </rPh>
    <phoneticPr fontId="9"/>
  </si>
  <si>
    <t>一般管理費</t>
    <rPh sb="0" eb="1">
      <t>イチ</t>
    </rPh>
    <rPh sb="1" eb="2">
      <t>パン</t>
    </rPh>
    <phoneticPr fontId="9"/>
  </si>
  <si>
    <t>研究経費比率</t>
    <rPh sb="0" eb="4">
      <t>ケンキュウケイヒ</t>
    </rPh>
    <rPh sb="4" eb="6">
      <t>ヒリツ</t>
    </rPh>
    <phoneticPr fontId="6"/>
  </si>
  <si>
    <t>研 究 経 費</t>
    <rPh sb="0" eb="1">
      <t>ケン</t>
    </rPh>
    <rPh sb="2" eb="3">
      <t>キワム</t>
    </rPh>
    <rPh sb="4" eb="5">
      <t>キョウ</t>
    </rPh>
    <rPh sb="6" eb="7">
      <t>ヒ</t>
    </rPh>
    <phoneticPr fontId="9"/>
  </si>
  <si>
    <t>教育経費比率</t>
    <rPh sb="0" eb="6">
      <t>キョウイクケイヒヒリツ</t>
    </rPh>
    <phoneticPr fontId="6"/>
  </si>
  <si>
    <t>教 育 経 費</t>
    <rPh sb="0" eb="1">
      <t>キョウ</t>
    </rPh>
    <rPh sb="2" eb="3">
      <t>イク</t>
    </rPh>
    <rPh sb="4" eb="5">
      <t>キョウ</t>
    </rPh>
    <rPh sb="6" eb="7">
      <t>ヒ</t>
    </rPh>
    <phoneticPr fontId="6"/>
  </si>
  <si>
    <t>円</t>
    <rPh sb="0" eb="1">
      <t>エン</t>
    </rPh>
    <phoneticPr fontId="6"/>
  </si>
  <si>
    <t>学生数（実員）</t>
    <rPh sb="0" eb="3">
      <t>ガクセイスウ</t>
    </rPh>
    <rPh sb="4" eb="6">
      <t>ジツイン</t>
    </rPh>
    <phoneticPr fontId="6"/>
  </si>
  <si>
    <t>教員数（実員）</t>
    <rPh sb="0" eb="3">
      <t>キョウインスウ</t>
    </rPh>
    <rPh sb="4" eb="6">
      <t>ジツイン</t>
    </rPh>
    <phoneticPr fontId="6"/>
  </si>
  <si>
    <t>研究経費＋受託研究費等＋科学研究費補助金等</t>
    <rPh sb="0" eb="4">
      <t>ケンキュウケイヒ</t>
    </rPh>
    <rPh sb="5" eb="10">
      <t>ジュタクケンキュウヒ</t>
    </rPh>
    <rPh sb="10" eb="11">
      <t>トウ</t>
    </rPh>
    <rPh sb="12" eb="17">
      <t>カガクケンキュウヒ</t>
    </rPh>
    <rPh sb="17" eb="20">
      <t>ホジョキン</t>
    </rPh>
    <rPh sb="20" eb="21">
      <t>トウ</t>
    </rPh>
    <phoneticPr fontId="6"/>
  </si>
  <si>
    <t>１</t>
    <phoneticPr fontId="6"/>
  </si>
  <si>
    <t>支出項目で、「教育経費」と「研究経費」を区分している場合は、６～10も数値を入力してください。</t>
    <rPh sb="0" eb="4">
      <t>シシュツコウモク</t>
    </rPh>
    <rPh sb="7" eb="9">
      <t>キョウイク</t>
    </rPh>
    <rPh sb="9" eb="11">
      <t>ケイヒ</t>
    </rPh>
    <rPh sb="14" eb="18">
      <t>ケンキュウケイヒ</t>
    </rPh>
    <rPh sb="20" eb="22">
      <t>クブン</t>
    </rPh>
    <rPh sb="26" eb="28">
      <t>バアイ</t>
    </rPh>
    <rPh sb="35" eb="37">
      <t>スウチ</t>
    </rPh>
    <rPh sb="38" eb="40">
      <t>ニュウリョク</t>
    </rPh>
    <phoneticPr fontId="10"/>
  </si>
  <si>
    <t>（表13）１授業当たりの学生数　※専門職大学及び専門職学科</t>
    <rPh sb="1" eb="2">
      <t>ヒョウ</t>
    </rPh>
    <rPh sb="6" eb="9">
      <t>ジュギョウア</t>
    </rPh>
    <rPh sb="12" eb="15">
      <t>ガクセイスウ</t>
    </rPh>
    <rPh sb="17" eb="19">
      <t>センモン</t>
    </rPh>
    <rPh sb="19" eb="20">
      <t>ショク</t>
    </rPh>
    <rPh sb="20" eb="22">
      <t>ダイガク</t>
    </rPh>
    <rPh sb="22" eb="23">
      <t>オヨ</t>
    </rPh>
    <rPh sb="24" eb="26">
      <t>センモン</t>
    </rPh>
    <rPh sb="26" eb="27">
      <t>ショク</t>
    </rPh>
    <rPh sb="27" eb="29">
      <t>ガッカ</t>
    </rPh>
    <phoneticPr fontId="9"/>
  </si>
  <si>
    <t>科目の区分</t>
    <rPh sb="0" eb="2">
      <t>カモク</t>
    </rPh>
    <rPh sb="3" eb="5">
      <t>クブン</t>
    </rPh>
    <phoneticPr fontId="6"/>
  </si>
  <si>
    <t>科目名</t>
    <rPh sb="0" eb="3">
      <t>カモクメイ</t>
    </rPh>
    <phoneticPr fontId="6"/>
  </si>
  <si>
    <t>配当学年次</t>
    <rPh sb="0" eb="2">
      <t>ハイトウ</t>
    </rPh>
    <rPh sb="2" eb="3">
      <t>ガク</t>
    </rPh>
    <rPh sb="3" eb="5">
      <t>ネンジ</t>
    </rPh>
    <phoneticPr fontId="6"/>
  </si>
  <si>
    <t>履修登録
者数</t>
    <rPh sb="0" eb="2">
      <t>リシュウ</t>
    </rPh>
    <rPh sb="2" eb="4">
      <t>トウロク</t>
    </rPh>
    <rPh sb="5" eb="6">
      <t>シャ</t>
    </rPh>
    <rPh sb="6" eb="7">
      <t>スウ</t>
    </rPh>
    <phoneticPr fontId="6"/>
  </si>
  <si>
    <t>展開科目</t>
    <rPh sb="0" eb="2">
      <t>テンカイ</t>
    </rPh>
    <rPh sb="2" eb="4">
      <t>カモク</t>
    </rPh>
    <phoneticPr fontId="6"/>
  </si>
  <si>
    <t>総合科目</t>
    <rPh sb="0" eb="2">
      <t>ソウゴウ</t>
    </rPh>
    <rPh sb="2" eb="4">
      <t>カモク</t>
    </rPh>
    <phoneticPr fontId="6"/>
  </si>
  <si>
    <t>その他</t>
    <rPh sb="2" eb="3">
      <t>タ</t>
    </rPh>
    <phoneticPr fontId="6"/>
  </si>
  <si>
    <t>Ｎ-１年度に開講したすべての授業科目について記入して下さい。</t>
    <rPh sb="14" eb="16">
      <t>ジュギョウ</t>
    </rPh>
    <rPh sb="26" eb="27">
      <t>クダ</t>
    </rPh>
    <phoneticPr fontId="6"/>
  </si>
  <si>
    <t>同一名称の授業科目が複数開講されている場合は、それぞれを別に記載してください。</t>
    <rPh sb="0" eb="2">
      <t>ドウイツ</t>
    </rPh>
    <rPh sb="2" eb="4">
      <t>メイショウ</t>
    </rPh>
    <rPh sb="5" eb="7">
      <t>ジュギョウ</t>
    </rPh>
    <rPh sb="7" eb="9">
      <t>カモク</t>
    </rPh>
    <rPh sb="10" eb="12">
      <t>フクスウ</t>
    </rPh>
    <rPh sb="12" eb="14">
      <t>カイコウ</t>
    </rPh>
    <rPh sb="19" eb="21">
      <t>バアイ</t>
    </rPh>
    <rPh sb="28" eb="29">
      <t>ベツ</t>
    </rPh>
    <rPh sb="30" eb="32">
      <t>キサイ</t>
    </rPh>
    <phoneticPr fontId="6"/>
  </si>
  <si>
    <t>３</t>
  </si>
  <si>
    <t>本表記載事項を含んだ固有の資料を作成している場合は、該当資料で代替することができます。
その場合、本表の題部分に、それがわかる記載をしてください。</t>
    <phoneticPr fontId="6"/>
  </si>
  <si>
    <t xml:space="preserve">(a)
</t>
    <phoneticPr fontId="4"/>
  </si>
  <si>
    <t>５</t>
  </si>
  <si>
    <t xml:space="preserve">同一科目を複数クラス開講している場合の計算方法は下記の通りです。
①同一教員による場合→基幹教員が担当した場合は基幹教員担当科目数1.0
②複数教員による場合→基幹教員とそれ以外の教員の人数比による。例えば、すべて基幹教員が担当した場合は基幹教員担当科目数1.0、基幹教員とそれ以外の教員が１名ずつで担当した場合は、基幹教員担当科目数0.5。
</t>
    <phoneticPr fontId="6"/>
  </si>
  <si>
    <t>学科単位であること。</t>
    <phoneticPr fontId="14"/>
  </si>
  <si>
    <t>専門職大学及び専門職学科においては、専門職大学設置基準第13条又は大学設置基準第42条の６に定める科目ごとであること。また、前期・後期で分けている専門職大学にあっては、学科ごとにさらに前期・後期で分けていること。</t>
    <phoneticPr fontId="14"/>
  </si>
  <si>
    <t>３</t>
    <phoneticPr fontId="14"/>
  </si>
  <si>
    <t>以下の条件を満たす場合、本表を作成せず大学が公表する情報に代えられます。</t>
  </si>
  <si>
    <t>定年年齢が別途何らかの資料から分かること。</t>
    <rPh sb="5" eb="7">
      <t>ベット</t>
    </rPh>
    <rPh sb="7" eb="8">
      <t>ナン</t>
    </rPh>
    <rPh sb="11" eb="13">
      <t>シリョウ</t>
    </rPh>
    <rPh sb="15" eb="16">
      <t>ワ</t>
    </rPh>
    <phoneticPr fontId="14"/>
  </si>
  <si>
    <t xml:space="preserve">１
</t>
    <phoneticPr fontId="6"/>
  </si>
  <si>
    <t>その他科目</t>
    <rPh sb="2" eb="3">
      <t>タ</t>
    </rPh>
    <rPh sb="3" eb="5">
      <t>カモク</t>
    </rPh>
    <phoneticPr fontId="6"/>
  </si>
  <si>
    <t>主要授業科目</t>
    <rPh sb="0" eb="2">
      <t>シュヨウ</t>
    </rPh>
    <rPh sb="2" eb="4">
      <t>ジュギョウ</t>
    </rPh>
    <rPh sb="4" eb="6">
      <t>カモク</t>
    </rPh>
    <phoneticPr fontId="6"/>
  </si>
  <si>
    <t>この表は、大学設置基準第８条第１項及び専門職大学設置基準第32条第１項にいう基幹教員の担当状況を示すものです。　</t>
    <rPh sb="17" eb="18">
      <t>オヨ</t>
    </rPh>
    <rPh sb="19" eb="21">
      <t>センモン</t>
    </rPh>
    <rPh sb="21" eb="22">
      <t>ショク</t>
    </rPh>
    <rPh sb="22" eb="24">
      <t>ダイガク</t>
    </rPh>
    <rPh sb="24" eb="26">
      <t>セッチ</t>
    </rPh>
    <rPh sb="26" eb="28">
      <t>キジュン</t>
    </rPh>
    <rPh sb="32" eb="33">
      <t>ダイコウ</t>
    </rPh>
    <phoneticPr fontId="6"/>
  </si>
  <si>
    <t>10 以下の条件を満たす場合、本表を作成せず大学が公表する情報に代えられます。</t>
    <phoneticPr fontId="14"/>
  </si>
  <si>
    <t>入学者数は入学定員と、在籍学生数は収容定員と対照できるようになっていること。入学定員に対する入学者数比率の５年間平均、大学評価申請前年度の収容定員に対する在籍学生数比率が（ｃ）に示す単位で算出されていること。</t>
    <rPh sb="38" eb="42">
      <t>ニュウガクテイイン</t>
    </rPh>
    <rPh sb="43" eb="44">
      <t>タイ</t>
    </rPh>
    <rPh sb="46" eb="49">
      <t>ニュウガクシャ</t>
    </rPh>
    <rPh sb="49" eb="52">
      <t>スウヒリツ</t>
    </rPh>
    <rPh sb="54" eb="58">
      <t>ネンカンヘイキン</t>
    </rPh>
    <rPh sb="59" eb="63">
      <t>ダイガクヒョウカ</t>
    </rPh>
    <rPh sb="63" eb="68">
      <t>シンセイゼンネンド</t>
    </rPh>
    <rPh sb="69" eb="73">
      <t>シュウヨウテイイン</t>
    </rPh>
    <rPh sb="74" eb="75">
      <t>タイ</t>
    </rPh>
    <rPh sb="77" eb="82">
      <t>ザイセキガクセイスウ</t>
    </rPh>
    <rPh sb="82" eb="84">
      <t>ヒリツ</t>
    </rPh>
    <rPh sb="89" eb="90">
      <t>シメ</t>
    </rPh>
    <rPh sb="91" eb="93">
      <t>タンイ</t>
    </rPh>
    <rPh sb="94" eb="96">
      <t>サンシュツ</t>
    </rPh>
    <phoneticPr fontId="14"/>
  </si>
  <si>
    <t>退学者数は、当該年度に発生したすべての数を記入してください。退学者には除籍者を含みます。</t>
    <rPh sb="0" eb="3">
      <t>タイガクシャ</t>
    </rPh>
    <rPh sb="3" eb="4">
      <t>スウ</t>
    </rPh>
    <rPh sb="6" eb="10">
      <t>トウガイネンド</t>
    </rPh>
    <rPh sb="11" eb="13">
      <t>ハッセイ</t>
    </rPh>
    <rPh sb="19" eb="20">
      <t>カズ</t>
    </rPh>
    <rPh sb="21" eb="23">
      <t>キニュウ</t>
    </rPh>
    <rPh sb="30" eb="33">
      <t>タイガクシャ</t>
    </rPh>
    <rPh sb="35" eb="38">
      <t>ジョセキシャ</t>
    </rPh>
    <rPh sb="39" eb="40">
      <t>フク</t>
    </rPh>
    <phoneticPr fontId="6"/>
  </si>
  <si>
    <t>留年が決定した者が同一年度に退学した場合でも、留年者数欄と退学者数欄の両方に数を記載してください。ただし、退学者数欄の備考にはその者が含まれる旨を書いて下さい。</t>
    <rPh sb="0" eb="2">
      <t>リュウネン</t>
    </rPh>
    <rPh sb="3" eb="5">
      <t>ケッテイ</t>
    </rPh>
    <rPh sb="7" eb="8">
      <t>モノ</t>
    </rPh>
    <rPh sb="9" eb="11">
      <t>ドウイツ</t>
    </rPh>
    <rPh sb="11" eb="13">
      <t>ネンド</t>
    </rPh>
    <rPh sb="14" eb="16">
      <t>タイガク</t>
    </rPh>
    <rPh sb="18" eb="20">
      <t>バアイ</t>
    </rPh>
    <rPh sb="23" eb="26">
      <t>リュウネンシャ</t>
    </rPh>
    <rPh sb="26" eb="27">
      <t>スウ</t>
    </rPh>
    <rPh sb="27" eb="28">
      <t>ラン</t>
    </rPh>
    <rPh sb="29" eb="32">
      <t>タイガクシャ</t>
    </rPh>
    <rPh sb="32" eb="33">
      <t>スウ</t>
    </rPh>
    <rPh sb="33" eb="34">
      <t>ラン</t>
    </rPh>
    <rPh sb="35" eb="37">
      <t>リョウホウ</t>
    </rPh>
    <rPh sb="38" eb="39">
      <t>カズ</t>
    </rPh>
    <rPh sb="40" eb="42">
      <t>キサイ</t>
    </rPh>
    <rPh sb="53" eb="56">
      <t>タイガクシャ</t>
    </rPh>
    <rPh sb="56" eb="57">
      <t>スウ</t>
    </rPh>
    <rPh sb="57" eb="58">
      <t>ラン</t>
    </rPh>
    <rPh sb="59" eb="61">
      <t>ビコウ</t>
    </rPh>
    <rPh sb="65" eb="66">
      <t>モノ</t>
    </rPh>
    <rPh sb="67" eb="68">
      <t>フク</t>
    </rPh>
    <rPh sb="71" eb="72">
      <t>ムネ</t>
    </rPh>
    <rPh sb="73" eb="74">
      <t>カ</t>
    </rPh>
    <rPh sb="76" eb="77">
      <t>クダ</t>
    </rPh>
    <phoneticPr fontId="6"/>
  </si>
  <si>
    <t xml:space="preserve">（表６）在籍学生数内訳、留年者数、退学者数 </t>
    <rPh sb="4" eb="9">
      <t>ザイセキガクセイスウ</t>
    </rPh>
    <rPh sb="9" eb="11">
      <t>ウチワケ</t>
    </rPh>
    <rPh sb="12" eb="14">
      <t>リュウネン</t>
    </rPh>
    <rPh sb="14" eb="15">
      <t>モノ</t>
    </rPh>
    <rPh sb="15" eb="16">
      <t>スウ</t>
    </rPh>
    <rPh sb="17" eb="20">
      <t>タイガクシャ</t>
    </rPh>
    <rPh sb="20" eb="21">
      <t>スウ</t>
    </rPh>
    <phoneticPr fontId="6"/>
  </si>
  <si>
    <t>９</t>
    <phoneticPr fontId="14"/>
  </si>
  <si>
    <t xml:space="preserve">９
</t>
  </si>
  <si>
    <t xml:space="preserve">10
</t>
    <phoneticPr fontId="6"/>
  </si>
  <si>
    <t>a)</t>
    <phoneticPr fontId="6"/>
  </si>
  <si>
    <t>目次において、代替する表については、「頁」記載部分に「代替」と記し、公表情報へのリンクを当該文字列に埋め込む。</t>
    <rPh sb="0" eb="2">
      <t>モクジ</t>
    </rPh>
    <rPh sb="7" eb="9">
      <t>ダイタイ</t>
    </rPh>
    <rPh sb="11" eb="12">
      <t>ヒョウ</t>
    </rPh>
    <rPh sb="19" eb="20">
      <t>ページ</t>
    </rPh>
    <rPh sb="21" eb="23">
      <t>キサイ</t>
    </rPh>
    <rPh sb="23" eb="25">
      <t>ブブン</t>
    </rPh>
    <rPh sb="27" eb="29">
      <t>ダイタイ</t>
    </rPh>
    <rPh sb="31" eb="32">
      <t>シル</t>
    </rPh>
    <rPh sb="34" eb="36">
      <t>コウヒョウ</t>
    </rPh>
    <rPh sb="36" eb="38">
      <t>ジョウホウ</t>
    </rPh>
    <rPh sb="44" eb="46">
      <t>トウガイ</t>
    </rPh>
    <rPh sb="46" eb="49">
      <t>モジレツ</t>
    </rPh>
    <rPh sb="50" eb="51">
      <t>ウ</t>
    </rPh>
    <rPh sb="52" eb="53">
      <t>コ</t>
    </rPh>
    <phoneticPr fontId="6"/>
  </si>
  <si>
    <t>代替する各表の見出し部分に、「※代替」と記載。表自体は削除しない。</t>
    <rPh sb="0" eb="2">
      <t>ダイタイ</t>
    </rPh>
    <rPh sb="4" eb="5">
      <t>カク</t>
    </rPh>
    <rPh sb="5" eb="6">
      <t>ヒョウ</t>
    </rPh>
    <rPh sb="7" eb="9">
      <t>ミダ</t>
    </rPh>
    <rPh sb="10" eb="12">
      <t>ブブン</t>
    </rPh>
    <rPh sb="16" eb="18">
      <t>ダイタイ</t>
    </rPh>
    <rPh sb="20" eb="22">
      <t>キサイ</t>
    </rPh>
    <rPh sb="23" eb="24">
      <t>オモテ</t>
    </rPh>
    <rPh sb="24" eb="26">
      <t>ジタイ</t>
    </rPh>
    <rPh sb="27" eb="29">
      <t>サクジョ</t>
    </rPh>
    <phoneticPr fontId="6"/>
  </si>
  <si>
    <t xml:space="preserve">b)
</t>
    <phoneticPr fontId="6"/>
  </si>
  <si>
    <t>指定する条件に適う場合、表を作成せず大学が公表する情報に代えることも可能です（表３～８及び表13）。条件は、各表の注記欄に記載しています。代替する場合は、次のように対応してください。</t>
    <rPh sb="0" eb="2">
      <t>シテイ</t>
    </rPh>
    <rPh sb="4" eb="6">
      <t>ジョウケン</t>
    </rPh>
    <rPh sb="7" eb="8">
      <t>カナ</t>
    </rPh>
    <rPh sb="9" eb="11">
      <t>バアイ</t>
    </rPh>
    <rPh sb="12" eb="13">
      <t>ヒョウ</t>
    </rPh>
    <rPh sb="14" eb="16">
      <t>サクセイ</t>
    </rPh>
    <rPh sb="18" eb="20">
      <t>ダイガク</t>
    </rPh>
    <rPh sb="21" eb="23">
      <t>コウヒョウ</t>
    </rPh>
    <rPh sb="25" eb="27">
      <t>ジョウホウ</t>
    </rPh>
    <rPh sb="28" eb="29">
      <t>カ</t>
    </rPh>
    <rPh sb="34" eb="36">
      <t>カノウ</t>
    </rPh>
    <rPh sb="39" eb="40">
      <t>オモテ</t>
    </rPh>
    <rPh sb="43" eb="44">
      <t>オヨ</t>
    </rPh>
    <rPh sb="45" eb="46">
      <t>オモテ</t>
    </rPh>
    <rPh sb="50" eb="52">
      <t>ジョウケン</t>
    </rPh>
    <rPh sb="54" eb="56">
      <t>カクヒョウ</t>
    </rPh>
    <rPh sb="57" eb="59">
      <t>チュウキ</t>
    </rPh>
    <rPh sb="59" eb="60">
      <t>ラン</t>
    </rPh>
    <rPh sb="61" eb="63">
      <t>キサイ</t>
    </rPh>
    <rPh sb="69" eb="71">
      <t>ダイタイ</t>
    </rPh>
    <rPh sb="73" eb="75">
      <t>バアイ</t>
    </rPh>
    <rPh sb="77" eb="78">
      <t>ツギ</t>
    </rPh>
    <rPh sb="82" eb="84">
      <t>タイオウ</t>
    </rPh>
    <phoneticPr fontId="6"/>
  </si>
  <si>
    <t>全科目数（Ａ）</t>
    <rPh sb="0" eb="1">
      <t>ゼン</t>
    </rPh>
    <phoneticPr fontId="14"/>
  </si>
  <si>
    <t>基幹教員
担当科目数（Ｂ）</t>
    <rPh sb="0" eb="2">
      <t>キカン</t>
    </rPh>
    <rPh sb="2" eb="4">
      <t>キョウイン</t>
    </rPh>
    <rPh sb="5" eb="7">
      <t>タントウ</t>
    </rPh>
    <rPh sb="7" eb="10">
      <t>カモクスウ</t>
    </rPh>
    <phoneticPr fontId="14"/>
  </si>
  <si>
    <t>うち教授</t>
    <rPh sb="2" eb="4">
      <t>キョウジュ</t>
    </rPh>
    <phoneticPr fontId="14"/>
  </si>
  <si>
    <t>うち准教授</t>
    <rPh sb="2" eb="5">
      <t>ジュンキョウジュ</t>
    </rPh>
    <phoneticPr fontId="14"/>
  </si>
  <si>
    <t>うち専任講師</t>
    <rPh sb="2" eb="4">
      <t>センニン</t>
    </rPh>
    <rPh sb="4" eb="6">
      <t>コウシ</t>
    </rPh>
    <phoneticPr fontId="14"/>
  </si>
  <si>
    <t>うち助教</t>
    <rPh sb="2" eb="4">
      <t>ジョキョウ</t>
    </rPh>
    <phoneticPr fontId="14"/>
  </si>
  <si>
    <t>専門職大学及び専門職学科については、専門職大学設置基準第13条又は大学設置基準第42条の６に定める科目を置くことになっているため、これを踏まえながら作表してください。</t>
    <phoneticPr fontId="6"/>
  </si>
  <si>
    <t>基幹教員担当科目数については、総数とともに基幹教員の職位ごとの内数を記載してください。</t>
    <rPh sb="0" eb="2">
      <t>キカン</t>
    </rPh>
    <rPh sb="2" eb="4">
      <t>キョウイン</t>
    </rPh>
    <rPh sb="4" eb="6">
      <t>タントウ</t>
    </rPh>
    <rPh sb="6" eb="9">
      <t>カモクスウ</t>
    </rPh>
    <rPh sb="15" eb="17">
      <t>ソウスウ</t>
    </rPh>
    <rPh sb="21" eb="23">
      <t>キカン</t>
    </rPh>
    <rPh sb="23" eb="25">
      <t>キョウイン</t>
    </rPh>
    <rPh sb="26" eb="28">
      <t>ショクイ</t>
    </rPh>
    <rPh sb="31" eb="33">
      <t>ウチスウ</t>
    </rPh>
    <rPh sb="34" eb="36">
      <t>キサイ</t>
    </rPh>
    <phoneticPr fontId="6"/>
  </si>
  <si>
    <t xml:space="preserve">８
</t>
    <phoneticPr fontId="6"/>
  </si>
  <si>
    <t>10</t>
    <phoneticPr fontId="14"/>
  </si>
  <si>
    <t>※原級留置制の有無、概要</t>
    <rPh sb="1" eb="3">
      <t>ゲンキュウ</t>
    </rPh>
    <rPh sb="3" eb="5">
      <t>リュウチ</t>
    </rPh>
    <rPh sb="5" eb="6">
      <t>セイ</t>
    </rPh>
    <rPh sb="7" eb="9">
      <t>ウム</t>
    </rPh>
    <rPh sb="10" eb="12">
      <t>ガイヨウ</t>
    </rPh>
    <phoneticPr fontId="6"/>
  </si>
  <si>
    <t>修士課程合計</t>
    <rPh sb="0" eb="2">
      <t>シュウシ</t>
    </rPh>
    <rPh sb="2" eb="4">
      <t>カテイ</t>
    </rPh>
    <rPh sb="4" eb="6">
      <t>ゴウケイ</t>
    </rPh>
    <rPh sb="5" eb="6">
      <t>ケイ</t>
    </rPh>
    <phoneticPr fontId="6"/>
  </si>
  <si>
    <t>博士課程合計</t>
    <rPh sb="0" eb="2">
      <t>ハカセ</t>
    </rPh>
    <rPh sb="2" eb="4">
      <t>カテイ</t>
    </rPh>
    <rPh sb="4" eb="6">
      <t>ゴウケイ</t>
    </rPh>
    <rPh sb="5" eb="6">
      <t>ケイ</t>
    </rPh>
    <phoneticPr fontId="6"/>
  </si>
  <si>
    <t>専門職学位課程合計</t>
    <rPh sb="0" eb="2">
      <t>センモン</t>
    </rPh>
    <rPh sb="2" eb="3">
      <t>ショク</t>
    </rPh>
    <rPh sb="3" eb="5">
      <t>ガクイ</t>
    </rPh>
    <rPh sb="5" eb="7">
      <t>カテイ</t>
    </rPh>
    <rPh sb="7" eb="9">
      <t>ゴウケイ</t>
    </rPh>
    <rPh sb="8" eb="9">
      <t>ケイ</t>
    </rPh>
    <phoneticPr fontId="6"/>
  </si>
  <si>
    <t>＜学士課程＞（専門職大学及び専門職学科）</t>
    <rPh sb="1" eb="3">
      <t>ガクシ</t>
    </rPh>
    <rPh sb="3" eb="5">
      <t>カテイ</t>
    </rPh>
    <phoneticPr fontId="6"/>
  </si>
  <si>
    <t>＜学士課程＞（専門職大学及び専門職学科を除く）</t>
    <rPh sb="1" eb="3">
      <t>ガクシ</t>
    </rPh>
    <rPh sb="3" eb="5">
      <t>カテイ</t>
    </rPh>
    <rPh sb="7" eb="9">
      <t>センモン</t>
    </rPh>
    <rPh sb="9" eb="10">
      <t>ショク</t>
    </rPh>
    <rPh sb="10" eb="12">
      <t>ダイガク</t>
    </rPh>
    <rPh sb="12" eb="13">
      <t>オヨ</t>
    </rPh>
    <rPh sb="14" eb="16">
      <t>センモン</t>
    </rPh>
    <rPh sb="16" eb="17">
      <t>ショク</t>
    </rPh>
    <rPh sb="17" eb="19">
      <t>ガッカ</t>
    </rPh>
    <rPh sb="20" eb="21">
      <t>ノゾ</t>
    </rPh>
    <phoneticPr fontId="6"/>
  </si>
  <si>
    <t>基幹教員
担当率（Ｂ/Ａ）</t>
    <rPh sb="0" eb="2">
      <t>キカン</t>
    </rPh>
    <rPh sb="2" eb="4">
      <t>キョウイン</t>
    </rPh>
    <rPh sb="5" eb="8">
      <t>タントウリツ</t>
    </rPh>
    <phoneticPr fontId="14"/>
  </si>
  <si>
    <t>紙媒体で提出する場合は、Ａ４判（横）で作成し、両面印刷で提出してください。また、全体に通しページを付し、目次にページ数を記入してください。</t>
    <rPh sb="0" eb="3">
      <t>カミバイタイ</t>
    </rPh>
    <rPh sb="4" eb="6">
      <t>テイシュツ</t>
    </rPh>
    <rPh sb="8" eb="10">
      <t>バアイ</t>
    </rPh>
    <rPh sb="16" eb="17">
      <t>ヨコ</t>
    </rPh>
    <rPh sb="40" eb="42">
      <t>ゼンタイ</t>
    </rPh>
    <rPh sb="43" eb="44">
      <t>トオ</t>
    </rPh>
    <rPh sb="49" eb="50">
      <t>フ</t>
    </rPh>
    <rPh sb="52" eb="54">
      <t>モクジ</t>
    </rPh>
    <rPh sb="58" eb="59">
      <t>スウ</t>
    </rPh>
    <rPh sb="60" eb="62">
      <t>キニュウ</t>
    </rPh>
    <phoneticPr fontId="6"/>
  </si>
  <si>
    <t xml:space="preserve">
</t>
    <phoneticPr fontId="6"/>
  </si>
  <si>
    <t>20●●年度 大学評価用</t>
    <rPh sb="4" eb="6">
      <t>ネンド</t>
    </rPh>
    <rPh sb="7" eb="9">
      <t>ダイガク</t>
    </rPh>
    <rPh sb="9" eb="11">
      <t>ヒョウカ</t>
    </rPh>
    <rPh sb="11" eb="12">
      <t>ヨウ</t>
    </rPh>
    <phoneticPr fontId="43"/>
  </si>
  <si>
    <t>△
（当該学部・研究科にのみ所属する教員がいる場合は、その実数のみを記述（設置基準上必要基幹教員・専任教員数は不要））</t>
    <rPh sb="3" eb="5">
      <t>トウガイ</t>
    </rPh>
    <rPh sb="5" eb="7">
      <t>ガクブ</t>
    </rPh>
    <rPh sb="8" eb="11">
      <t>ケンキュウカ</t>
    </rPh>
    <rPh sb="14" eb="16">
      <t>ショゾク</t>
    </rPh>
    <rPh sb="18" eb="20">
      <t>キョウイン</t>
    </rPh>
    <rPh sb="23" eb="25">
      <t>バアイ</t>
    </rPh>
    <rPh sb="29" eb="31">
      <t>ジッスウ</t>
    </rPh>
    <rPh sb="34" eb="36">
      <t>キジュツ</t>
    </rPh>
    <rPh sb="37" eb="42">
      <t>セッチキジュンジョウ</t>
    </rPh>
    <rPh sb="42" eb="44">
      <t>ヒツヨウ</t>
    </rPh>
    <rPh sb="44" eb="46">
      <t>キカン</t>
    </rPh>
    <rPh sb="46" eb="48">
      <t>キョウイン</t>
    </rPh>
    <rPh sb="49" eb="51">
      <t>センニン</t>
    </rPh>
    <rPh sb="51" eb="54">
      <t>キョウインスウ</t>
    </rPh>
    <rPh sb="55" eb="57">
      <t>フヨウ</t>
    </rPh>
    <phoneticPr fontId="28"/>
  </si>
  <si>
    <t>（表５）基幹教員・専任教員年齢構成</t>
    <rPh sb="4" eb="6">
      <t>キカン</t>
    </rPh>
    <rPh sb="6" eb="8">
      <t>キョウイン</t>
    </rPh>
    <rPh sb="9" eb="11">
      <t>センニン</t>
    </rPh>
    <rPh sb="11" eb="13">
      <t>キョウイン</t>
    </rPh>
    <rPh sb="13" eb="15">
      <t>ネンレイ</t>
    </rPh>
    <rPh sb="15" eb="17">
      <t>コウセイ</t>
    </rPh>
    <phoneticPr fontId="6"/>
  </si>
  <si>
    <t>（表５）基幹教員・専任教員年齢構成</t>
    <phoneticPr fontId="9"/>
  </si>
  <si>
    <t>研究費（円）</t>
    <rPh sb="0" eb="3">
      <t>ケンキュウヒ</t>
    </rPh>
    <rPh sb="4" eb="5">
      <t>エン</t>
    </rPh>
    <phoneticPr fontId="14"/>
  </si>
  <si>
    <t>受入れ
件数</t>
    <rPh sb="0" eb="2">
      <t>ウケイ</t>
    </rPh>
    <rPh sb="4" eb="6">
      <t>ケンスウ</t>
    </rPh>
    <phoneticPr fontId="14"/>
  </si>
  <si>
    <t>「基本情報一覧」</t>
    <rPh sb="1" eb="7">
      <t>キホンジョウホウイチラン</t>
    </rPh>
    <phoneticPr fontId="28"/>
  </si>
  <si>
    <t>本「基礎データ」は、原則として各年度の数値とも５月１日を基準に作成してください。ただし、表において別に指示がある場合は、その指示にしたがってください。なお、表中の「Ｎ」は大学評価実施年度を指します。年度は必ず西暦で記入してください。</t>
    <rPh sb="49" eb="50">
      <t>ベツ</t>
    </rPh>
    <rPh sb="78" eb="80">
      <t>ヒョウチュウ</t>
    </rPh>
    <rPh sb="85" eb="89">
      <t>ダイガクヒョウカ</t>
    </rPh>
    <rPh sb="89" eb="93">
      <t>ジッシネンド</t>
    </rPh>
    <rPh sb="94" eb="95">
      <t>サ</t>
    </rPh>
    <rPh sb="99" eb="101">
      <t>ネンド</t>
    </rPh>
    <rPh sb="102" eb="103">
      <t>カナラ</t>
    </rPh>
    <rPh sb="104" eb="106">
      <t>セイレキ</t>
    </rPh>
    <rPh sb="107" eb="109">
      <t>キニュウ</t>
    </rPh>
    <phoneticPr fontId="6"/>
  </si>
  <si>
    <t>表１に記載した設置基準上必要となる基幹教員・専任教員数、研究指導教員数及び研究指導補助教員数（「うち教授数」等を含む）並びに校地面積及び校舎面積の算出根拠を示した資料を別途作成の上、本表とともに提出してください（様式は任意ですが、設置基準で参照した箇所や算出に際して利用した収容定員の数値等を明示し、算出の根拠やプロセスを分かりやすく示してください）。</t>
    <rPh sb="0" eb="1">
      <t>ヒョウ</t>
    </rPh>
    <rPh sb="3" eb="5">
      <t>キサイ</t>
    </rPh>
    <rPh sb="17" eb="21">
      <t>キカンキョウイン</t>
    </rPh>
    <rPh sb="28" eb="32">
      <t>ケンキュウシドウ</t>
    </rPh>
    <rPh sb="34" eb="35">
      <t>スウ</t>
    </rPh>
    <rPh sb="35" eb="36">
      <t>オヨ</t>
    </rPh>
    <rPh sb="50" eb="53">
      <t>キョウジュスウ</t>
    </rPh>
    <rPh sb="54" eb="55">
      <t>トウ</t>
    </rPh>
    <rPh sb="56" eb="57">
      <t>フク</t>
    </rPh>
    <rPh sb="59" eb="60">
      <t>ナラ</t>
    </rPh>
    <rPh sb="66" eb="67">
      <t>オヨ</t>
    </rPh>
    <rPh sb="120" eb="122">
      <t>サンショウ</t>
    </rPh>
    <rPh sb="124" eb="126">
      <t>カショ</t>
    </rPh>
    <rPh sb="127" eb="129">
      <t>サンシュツ</t>
    </rPh>
    <rPh sb="130" eb="131">
      <t>サイ</t>
    </rPh>
    <rPh sb="133" eb="135">
      <t>リヨウ</t>
    </rPh>
    <rPh sb="137" eb="141">
      <t>シュウヨウテイイン</t>
    </rPh>
    <rPh sb="142" eb="145">
      <t>スウチトウ</t>
    </rPh>
    <rPh sb="150" eb="152">
      <t>サンシュツ</t>
    </rPh>
    <rPh sb="153" eb="155">
      <t>コンキョ</t>
    </rPh>
    <rPh sb="161" eb="162">
      <t>ワ</t>
    </rPh>
    <rPh sb="167" eb="168">
      <t>シメ</t>
    </rPh>
    <phoneticPr fontId="6"/>
  </si>
  <si>
    <t>原則として学科単位で記入してください。専任教員制をとる場合、基幹教員を「専任教員」に読み替えて作成してください。</t>
    <rPh sb="0" eb="2">
      <t>ゲンソク</t>
    </rPh>
    <rPh sb="5" eb="7">
      <t>ガッカ</t>
    </rPh>
    <rPh sb="19" eb="21">
      <t>センニン</t>
    </rPh>
    <rPh sb="21" eb="23">
      <t>キョウイン</t>
    </rPh>
    <rPh sb="23" eb="24">
      <t>セイ</t>
    </rPh>
    <rPh sb="27" eb="29">
      <t>バアイ</t>
    </rPh>
    <rPh sb="30" eb="32">
      <t>キカン</t>
    </rPh>
    <rPh sb="32" eb="34">
      <t>キョウイン</t>
    </rPh>
    <rPh sb="36" eb="38">
      <t>センニン</t>
    </rPh>
    <rPh sb="38" eb="40">
      <t>キョウイン</t>
    </rPh>
    <rPh sb="42" eb="43">
      <t>ヨ</t>
    </rPh>
    <rPh sb="44" eb="45">
      <t>カ</t>
    </rPh>
    <rPh sb="47" eb="49">
      <t>サクセイ</t>
    </rPh>
    <phoneticPr fontId="6"/>
  </si>
  <si>
    <t xml:space="preserve">6
</t>
    <phoneticPr fontId="6"/>
  </si>
  <si>
    <t>22　「教員研究室」の欄は、専任教員数に算入していない教員の研究室は記入する必要はありません。なお、複数の助教等が共同して</t>
    <rPh sb="4" eb="6">
      <t>キョウイン</t>
    </rPh>
    <rPh sb="6" eb="9">
      <t>ケンキュウシツ</t>
    </rPh>
    <rPh sb="11" eb="12">
      <t>ラン</t>
    </rPh>
    <rPh sb="14" eb="16">
      <t>センニン</t>
    </rPh>
    <rPh sb="16" eb="18">
      <t>キョウイン</t>
    </rPh>
    <rPh sb="18" eb="19">
      <t>スウ</t>
    </rPh>
    <rPh sb="20" eb="22">
      <t>サンニュウ</t>
    </rPh>
    <rPh sb="27" eb="29">
      <t>キョウイン</t>
    </rPh>
    <rPh sb="30" eb="33">
      <t>ケンキュウシツ</t>
    </rPh>
    <rPh sb="34" eb="36">
      <t>キニュウ</t>
    </rPh>
    <rPh sb="38" eb="40">
      <t>ヒツヨウ</t>
    </rPh>
    <rPh sb="50" eb="52">
      <t>フクスウ</t>
    </rPh>
    <rPh sb="53" eb="55">
      <t>ジョキョウ</t>
    </rPh>
    <rPh sb="55" eb="56">
      <t>トウ</t>
    </rPh>
    <rPh sb="57" eb="59">
      <t>キョウドウ</t>
    </rPh>
    <phoneticPr fontId="10"/>
  </si>
  <si>
    <t>　　または大学通信教育設置基準第10条の校舎等の施設の面積としてください。</t>
    <phoneticPr fontId="10"/>
  </si>
  <si>
    <t>21　「基準面積」の欄は、大学設置基準第37条における「大学における校地」の面積（附属病院以外の附属施設用地及び寄宿舎の面積を除く。）</t>
    <rPh sb="4" eb="6">
      <t>キジュン</t>
    </rPh>
    <rPh sb="6" eb="8">
      <t>メンセキ</t>
    </rPh>
    <rPh sb="10" eb="11">
      <t>ラン</t>
    </rPh>
    <phoneticPr fontId="10"/>
  </si>
  <si>
    <t>　　専用で使用する敷地面積を記入してください。</t>
    <phoneticPr fontId="10"/>
  </si>
  <si>
    <t>　　他の学校等と共用する面積を記入してください。「共用する他の学校等の専用」の欄には、当該大学の敷地を共用する他の学校等が</t>
    <phoneticPr fontId="10"/>
  </si>
  <si>
    <t>20　校地面積、校舎面積の「専用」の欄には、当該大学が専用で使用する面積を記入してください。「共用」の欄には、当該大学が</t>
    <rPh sb="3" eb="5">
      <t>コウチ</t>
    </rPh>
    <rPh sb="5" eb="7">
      <t>メンセキ</t>
    </rPh>
    <rPh sb="8" eb="10">
      <t>コウシャ</t>
    </rPh>
    <rPh sb="10" eb="12">
      <t>メンセキ</t>
    </rPh>
    <phoneticPr fontId="10"/>
  </si>
  <si>
    <t>19　「校舎面積計」の欄は、学校基本調査の学校施設調査票（様式第20号）における学校建物の用途別面積の「校舎」の面積の合計</t>
    <rPh sb="4" eb="6">
      <t>コウシャ</t>
    </rPh>
    <rPh sb="6" eb="8">
      <t>メンセキ</t>
    </rPh>
    <rPh sb="8" eb="9">
      <t>ケイ</t>
    </rPh>
    <rPh sb="11" eb="12">
      <t>ラン</t>
    </rPh>
    <phoneticPr fontId="10"/>
  </si>
  <si>
    <t>　　大学設置基準上「校地」に算入できない面積は「校地等」の「その他」の欄に記入してください。</t>
    <rPh sb="2" eb="4">
      <t>ダイガク</t>
    </rPh>
    <rPh sb="4" eb="6">
      <t>セッチ</t>
    </rPh>
    <rPh sb="6" eb="8">
      <t>キジュン</t>
    </rPh>
    <rPh sb="8" eb="9">
      <t>ウエ</t>
    </rPh>
    <rPh sb="10" eb="12">
      <t>コウチ</t>
    </rPh>
    <rPh sb="14" eb="16">
      <t>サンニュウ</t>
    </rPh>
    <rPh sb="24" eb="26">
      <t>コウチ</t>
    </rPh>
    <rPh sb="26" eb="27">
      <t>トウ</t>
    </rPh>
    <rPh sb="37" eb="39">
      <t>キニュウ</t>
    </rPh>
    <phoneticPr fontId="10"/>
  </si>
  <si>
    <t>18　寄宿舎その他大学の附属病院以外の附属施設（大学設置基準第39条第１項を参照）用地、附置研究所用地、駐車場、大学生協用地など</t>
    <phoneticPr fontId="10"/>
  </si>
  <si>
    <t>17　「校舎敷地面積」、「運動場用地」の欄は、大学設置基準上算入できるものを含めてください。</t>
    <rPh sb="4" eb="6">
      <t>コウシャ</t>
    </rPh>
    <rPh sb="13" eb="16">
      <t>ウンドウジョウ</t>
    </rPh>
    <rPh sb="16" eb="18">
      <t>ヨウチ</t>
    </rPh>
    <rPh sb="20" eb="21">
      <t>ラン</t>
    </rPh>
    <rPh sb="23" eb="25">
      <t>ダイガク</t>
    </rPh>
    <rPh sb="25" eb="27">
      <t>セッチ</t>
    </rPh>
    <rPh sb="27" eb="29">
      <t>キジュン</t>
    </rPh>
    <rPh sb="29" eb="30">
      <t>ジョウ</t>
    </rPh>
    <rPh sb="30" eb="32">
      <t>サンニュウ</t>
    </rPh>
    <phoneticPr fontId="10"/>
  </si>
  <si>
    <t>16　「専任教員１人あたりの在籍学生数」の欄には、様式２の在籍学生数／本表の専任教員数計により、算出してください。</t>
    <rPh sb="25" eb="27">
      <t>ヨウシキ</t>
    </rPh>
    <phoneticPr fontId="10"/>
  </si>
  <si>
    <t>　　第１項及び同第２項に定める教員を指します。</t>
    <rPh sb="2" eb="3">
      <t>ダイ</t>
    </rPh>
    <rPh sb="4" eb="5">
      <t>コウ</t>
    </rPh>
    <rPh sb="5" eb="6">
      <t>オヨ</t>
    </rPh>
    <rPh sb="7" eb="8">
      <t>ドウ</t>
    </rPh>
    <rPh sb="8" eb="9">
      <t>ダイ</t>
    </rPh>
    <rPh sb="10" eb="11">
      <t>コウ</t>
    </rPh>
    <rPh sb="12" eb="13">
      <t>サダ</t>
    </rPh>
    <rPh sb="15" eb="17">
      <t>キョウイン</t>
    </rPh>
    <rPh sb="18" eb="19">
      <t>サ</t>
    </rPh>
    <phoneticPr fontId="6"/>
  </si>
  <si>
    <t>　　薬学関係（臨床に係る実践的な能力を培うことを主たる目的とするもの）の学部に係る専任教員について定める件」（平成16年文部科学省告示第175号）</t>
    <rPh sb="2" eb="4">
      <t>ヤクガク</t>
    </rPh>
    <rPh sb="4" eb="6">
      <t>カンケイ</t>
    </rPh>
    <rPh sb="7" eb="9">
      <t>リンショウ</t>
    </rPh>
    <rPh sb="10" eb="11">
      <t>カカ</t>
    </rPh>
    <rPh sb="12" eb="15">
      <t>ジッセンテキ</t>
    </rPh>
    <rPh sb="16" eb="18">
      <t>ノウリョク</t>
    </rPh>
    <rPh sb="19" eb="20">
      <t>ツチカ</t>
    </rPh>
    <rPh sb="24" eb="25">
      <t>シュ</t>
    </rPh>
    <rPh sb="27" eb="29">
      <t>モクテキ</t>
    </rPh>
    <rPh sb="36" eb="38">
      <t>ガクブ</t>
    </rPh>
    <rPh sb="39" eb="40">
      <t>カカ</t>
    </rPh>
    <rPh sb="41" eb="43">
      <t>センニン</t>
    </rPh>
    <rPh sb="43" eb="45">
      <t>キョウイン</t>
    </rPh>
    <rPh sb="49" eb="50">
      <t>サダ</t>
    </rPh>
    <rPh sb="52" eb="53">
      <t>クダン</t>
    </rPh>
    <phoneticPr fontId="6"/>
  </si>
  <si>
    <t>　　なお、ここにいう「実務家専任教員」及び「みなし専任教員」については、それぞれ「大学設置基準別表第一イ備考第九号の規定に基づき</t>
    <rPh sb="11" eb="14">
      <t>ジツムカ</t>
    </rPh>
    <rPh sb="14" eb="16">
      <t>センニン</t>
    </rPh>
    <rPh sb="16" eb="18">
      <t>キョウイン</t>
    </rPh>
    <rPh sb="19" eb="20">
      <t>オヨ</t>
    </rPh>
    <rPh sb="25" eb="27">
      <t>センニン</t>
    </rPh>
    <rPh sb="27" eb="29">
      <t>キョウイン</t>
    </rPh>
    <rPh sb="41" eb="43">
      <t>ダイガク</t>
    </rPh>
    <rPh sb="43" eb="45">
      <t>セッチ</t>
    </rPh>
    <rPh sb="45" eb="47">
      <t>キジュン</t>
    </rPh>
    <rPh sb="47" eb="49">
      <t>ベッピョウ</t>
    </rPh>
    <rPh sb="49" eb="50">
      <t>ダイ</t>
    </rPh>
    <rPh sb="50" eb="51">
      <t>１</t>
    </rPh>
    <rPh sb="52" eb="54">
      <t>ビコウ</t>
    </rPh>
    <rPh sb="54" eb="55">
      <t>ダイ</t>
    </rPh>
    <rPh sb="55" eb="56">
      <t>キュウ</t>
    </rPh>
    <rPh sb="56" eb="57">
      <t>ゴウ</t>
    </rPh>
    <rPh sb="58" eb="60">
      <t>キテイ</t>
    </rPh>
    <phoneticPr fontId="10"/>
  </si>
  <si>
    <t>　　実務家専任教員中にみなし専任教員がいる場合は、さらにその内数を実務家専任教員の数に（　）で添えて記入してください。</t>
    <rPh sb="2" eb="5">
      <t>ジツムカ</t>
    </rPh>
    <rPh sb="5" eb="7">
      <t>センニン</t>
    </rPh>
    <rPh sb="7" eb="9">
      <t>キョウイン</t>
    </rPh>
    <rPh sb="9" eb="10">
      <t>チュウ</t>
    </rPh>
    <rPh sb="14" eb="16">
      <t>センニン</t>
    </rPh>
    <rPh sb="16" eb="18">
      <t>キョウイン</t>
    </rPh>
    <rPh sb="36" eb="38">
      <t>センニン</t>
    </rPh>
    <phoneticPr fontId="10"/>
  </si>
  <si>
    <t>　　「専任教員等」欄に記入した専任教員のうちの実務家専任教員の数を「備考欄」に記入してください。</t>
    <rPh sb="26" eb="28">
      <t>センニン</t>
    </rPh>
    <rPh sb="28" eb="30">
      <t>キョウイン</t>
    </rPh>
    <phoneticPr fontId="10"/>
  </si>
  <si>
    <t>15　「学士課程」のうち、薬学関係（臨床に係る実践的な能力を培うことを主たる目的とするもの）の学部・学科等については、</t>
    <rPh sb="4" eb="8">
      <t>ガクシカテイ</t>
    </rPh>
    <rPh sb="13" eb="15">
      <t>ヤクガク</t>
    </rPh>
    <rPh sb="15" eb="17">
      <t>カンケイ</t>
    </rPh>
    <rPh sb="18" eb="20">
      <t>リンショウ</t>
    </rPh>
    <rPh sb="21" eb="22">
      <t>カカ</t>
    </rPh>
    <rPh sb="23" eb="26">
      <t>ジッセンテキ</t>
    </rPh>
    <rPh sb="27" eb="29">
      <t>ノウリョク</t>
    </rPh>
    <rPh sb="30" eb="31">
      <t>ツチカ</t>
    </rPh>
    <rPh sb="35" eb="36">
      <t>シュ</t>
    </rPh>
    <rPh sb="38" eb="40">
      <t>モクテキ</t>
    </rPh>
    <phoneticPr fontId="10"/>
  </si>
  <si>
    <t>「うち２項該当数」、「うちみなし専任教員数」の欄は「－」としてください。</t>
    <phoneticPr fontId="10"/>
  </si>
  <si>
    <t>14 「学士課程（専門職学科等含む）」のうち、「○○学部○○専門職学科」以外の学科・課程においては、 「うち実務家教員数」、</t>
    <rPh sb="4" eb="6">
      <t>ガクシ</t>
    </rPh>
    <rPh sb="6" eb="8">
      <t>カテイ</t>
    </rPh>
    <rPh sb="9" eb="11">
      <t>センモン</t>
    </rPh>
    <rPh sb="11" eb="12">
      <t>ショク</t>
    </rPh>
    <rPh sb="12" eb="14">
      <t>ガッカ</t>
    </rPh>
    <rPh sb="14" eb="15">
      <t>トウ</t>
    </rPh>
    <rPh sb="15" eb="16">
      <t>フク</t>
    </rPh>
    <rPh sb="26" eb="28">
      <t>ガクブ</t>
    </rPh>
    <rPh sb="30" eb="32">
      <t>センモン</t>
    </rPh>
    <rPh sb="32" eb="33">
      <t>ショク</t>
    </rPh>
    <rPh sb="33" eb="35">
      <t>ガッカ</t>
    </rPh>
    <rPh sb="36" eb="38">
      <t>イガイ</t>
    </rPh>
    <rPh sb="39" eb="41">
      <t>ガッカ</t>
    </rPh>
    <rPh sb="42" eb="44">
      <t>カテイ</t>
    </rPh>
    <phoneticPr fontId="10"/>
  </si>
  <si>
    <t>　　記入してください。</t>
    <phoneticPr fontId="10"/>
  </si>
  <si>
    <t>　　「うちみなし専任教員数」の欄については、学士課程（専門職学科等含む）においては１年につき６単位以上、専門職学位課程においては</t>
    <rPh sb="33" eb="34">
      <t>フク</t>
    </rPh>
    <phoneticPr fontId="10"/>
  </si>
  <si>
    <t>　　（平成15年文部科学省告示第53号）第２条に定める実務の経験及び高度の実務の能力を有する専任教員（実務家専任教員）の教員数、</t>
    <rPh sb="60" eb="63">
      <t>キョウインスウ</t>
    </rPh>
    <phoneticPr fontId="10"/>
  </si>
  <si>
    <t>13　「うち実務家専任教員数」の欄については、大学設置基準第42条の６及び「専門職大学院に関し必要な事項について定める件」</t>
    <rPh sb="35" eb="36">
      <t>オヨ</t>
    </rPh>
    <phoneticPr fontId="10"/>
  </si>
  <si>
    <t>　 別表第一、別表第二及び別表第三（備考に規定する事項を含む。)</t>
    <phoneticPr fontId="10"/>
  </si>
  <si>
    <t xml:space="preserve"> ・大学院設置基準第９条の規定に基づく「大学院に専攻ごとに置くものとする教員の数について定める件」（平成11年文部省告示第175号）</t>
    <phoneticPr fontId="10"/>
  </si>
  <si>
    <t xml:space="preserve"> ・大学通信教育設置基準第９条別表第一（備考に規定する事項を含む。)</t>
    <rPh sb="2" eb="4">
      <t>ダイガク</t>
    </rPh>
    <rPh sb="4" eb="6">
      <t>ツウシン</t>
    </rPh>
    <rPh sb="6" eb="8">
      <t>キョウイク</t>
    </rPh>
    <rPh sb="8" eb="10">
      <t>セッチ</t>
    </rPh>
    <rPh sb="10" eb="12">
      <t>キジュン</t>
    </rPh>
    <rPh sb="12" eb="13">
      <t>ダイ</t>
    </rPh>
    <rPh sb="14" eb="15">
      <t>ジョウ</t>
    </rPh>
    <rPh sb="15" eb="17">
      <t>ベッピョウ</t>
    </rPh>
    <rPh sb="17" eb="18">
      <t>ダイ</t>
    </rPh>
    <rPh sb="18" eb="19">
      <t>イチ</t>
    </rPh>
    <phoneticPr fontId="10"/>
  </si>
  <si>
    <t>　　・大学設置基準第13条別表第一及び別表第二（備考に規定する事項を含む。)</t>
    <rPh sb="3" eb="5">
      <t>ダイガク</t>
    </rPh>
    <phoneticPr fontId="10"/>
  </si>
  <si>
    <t>12　専任教員、研究指導教員及び研究指導補助教員の基準数については、それぞれ以下に定める教員数を記載してください。</t>
    <rPh sb="3" eb="5">
      <t>センニン</t>
    </rPh>
    <rPh sb="5" eb="7">
      <t>キョウイン</t>
    </rPh>
    <rPh sb="8" eb="10">
      <t>ケンキュウ</t>
    </rPh>
    <rPh sb="10" eb="12">
      <t>シドウ</t>
    </rPh>
    <rPh sb="12" eb="14">
      <t>キョウイン</t>
    </rPh>
    <rPh sb="14" eb="15">
      <t>オヨ</t>
    </rPh>
    <rPh sb="16" eb="18">
      <t>ケンキュウ</t>
    </rPh>
    <rPh sb="18" eb="20">
      <t>シドウ</t>
    </rPh>
    <rPh sb="20" eb="22">
      <t>ホジョ</t>
    </rPh>
    <rPh sb="22" eb="24">
      <t>キョウイン</t>
    </rPh>
    <rPh sb="25" eb="27">
      <t>キジュン</t>
    </rPh>
    <rPh sb="27" eb="28">
      <t>スウ</t>
    </rPh>
    <rPh sb="38" eb="40">
      <t>イカ</t>
    </rPh>
    <rPh sb="41" eb="42">
      <t>サダ</t>
    </rPh>
    <rPh sb="44" eb="46">
      <t>キョウイン</t>
    </rPh>
    <rPh sb="46" eb="47">
      <t>スウ</t>
    </rPh>
    <rPh sb="48" eb="50">
      <t>キサイ</t>
    </rPh>
    <phoneticPr fontId="10"/>
  </si>
  <si>
    <t>　　「非常勤教員」の欄には含めないでください。また、「専任教員等」の各欄にも含めないでください。</t>
    <rPh sb="13" eb="14">
      <t>フク</t>
    </rPh>
    <rPh sb="27" eb="29">
      <t>センニン</t>
    </rPh>
    <rPh sb="29" eb="31">
      <t>キョウイン</t>
    </rPh>
    <rPh sb="31" eb="32">
      <t>トウ</t>
    </rPh>
    <rPh sb="34" eb="35">
      <t>カク</t>
    </rPh>
    <rPh sb="35" eb="36">
      <t>ラン</t>
    </rPh>
    <rPh sb="38" eb="39">
      <t>フク</t>
    </rPh>
    <phoneticPr fontId="10"/>
  </si>
  <si>
    <t>11　他の学部・学科等に所属する専任の教員であって、当該学部・学科等の授業科目を担当する教員（兼担）は、</t>
    <rPh sb="3" eb="4">
      <t>ホカ</t>
    </rPh>
    <rPh sb="5" eb="7">
      <t>ガクブ</t>
    </rPh>
    <rPh sb="8" eb="10">
      <t>ガッカ</t>
    </rPh>
    <rPh sb="10" eb="11">
      <t>トウ</t>
    </rPh>
    <rPh sb="12" eb="14">
      <t>ショゾク</t>
    </rPh>
    <rPh sb="16" eb="18">
      <t>センニン</t>
    </rPh>
    <rPh sb="19" eb="21">
      <t>キョウイン</t>
    </rPh>
    <rPh sb="26" eb="28">
      <t>トウガイ</t>
    </rPh>
    <rPh sb="28" eb="30">
      <t>ガクブ</t>
    </rPh>
    <rPh sb="31" eb="33">
      <t>ガッカ</t>
    </rPh>
    <rPh sb="33" eb="34">
      <t>トウ</t>
    </rPh>
    <rPh sb="35" eb="37">
      <t>ジュギョウ</t>
    </rPh>
    <rPh sb="37" eb="39">
      <t>カモク</t>
    </rPh>
    <rPh sb="40" eb="42">
      <t>タントウ</t>
    </rPh>
    <rPh sb="44" eb="46">
      <t>キョウイン</t>
    </rPh>
    <rPh sb="47" eb="49">
      <t>ケンタン</t>
    </rPh>
    <phoneticPr fontId="10"/>
  </si>
  <si>
    <t>10　「非常勤教員」の欄には、客員教員や特任教員等で専任の教員は含みません。</t>
    <rPh sb="4" eb="7">
      <t>ヒジョウキン</t>
    </rPh>
    <rPh sb="7" eb="9">
      <t>キョウイン</t>
    </rPh>
    <rPh sb="11" eb="12">
      <t>ラン</t>
    </rPh>
    <rPh sb="15" eb="17">
      <t>キャクイン</t>
    </rPh>
    <rPh sb="17" eb="19">
      <t>キョウイン</t>
    </rPh>
    <rPh sb="20" eb="22">
      <t>トクニン</t>
    </rPh>
    <rPh sb="22" eb="24">
      <t>キョウイン</t>
    </rPh>
    <rPh sb="24" eb="25">
      <t>トウ</t>
    </rPh>
    <rPh sb="26" eb="28">
      <t>センニン</t>
    </rPh>
    <rPh sb="29" eb="31">
      <t>キョウイン</t>
    </rPh>
    <rPh sb="32" eb="33">
      <t>フク</t>
    </rPh>
    <phoneticPr fontId="10"/>
  </si>
  <si>
    <t>　　ただし、大学設置基準第11条における「授業を担当しない教員」は含めないでください。</t>
    <rPh sb="6" eb="8">
      <t>ダイガク</t>
    </rPh>
    <rPh sb="8" eb="10">
      <t>セッチ</t>
    </rPh>
    <rPh sb="10" eb="12">
      <t>キジュン</t>
    </rPh>
    <rPh sb="12" eb="13">
      <t>ダイ</t>
    </rPh>
    <rPh sb="15" eb="16">
      <t>ジョウ</t>
    </rPh>
    <rPh sb="21" eb="23">
      <t>ジュギョウ</t>
    </rPh>
    <rPh sb="24" eb="26">
      <t>タントウ</t>
    </rPh>
    <rPh sb="29" eb="31">
      <t>キョウイン</t>
    </rPh>
    <rPh sb="33" eb="34">
      <t>フク</t>
    </rPh>
    <phoneticPr fontId="10"/>
  </si>
  <si>
    <t>９　専任教員数の記入に際しては、休職、サバティカル制度等により一時的に大学を離れている場合も専任教員に算入してください。</t>
    <rPh sb="2" eb="4">
      <t>センニン</t>
    </rPh>
    <rPh sb="4" eb="6">
      <t>キョウイン</t>
    </rPh>
    <rPh sb="6" eb="7">
      <t>スウ</t>
    </rPh>
    <rPh sb="8" eb="10">
      <t>キニュウ</t>
    </rPh>
    <rPh sb="11" eb="12">
      <t>サイ</t>
    </rPh>
    <rPh sb="16" eb="18">
      <t>キュウショク</t>
    </rPh>
    <rPh sb="25" eb="27">
      <t>セイド</t>
    </rPh>
    <rPh sb="27" eb="28">
      <t>トウ</t>
    </rPh>
    <rPh sb="31" eb="34">
      <t>イチジテキ</t>
    </rPh>
    <rPh sb="35" eb="37">
      <t>ダイガク</t>
    </rPh>
    <rPh sb="38" eb="39">
      <t>ハナ</t>
    </rPh>
    <rPh sb="43" eb="45">
      <t>バアイ</t>
    </rPh>
    <rPh sb="46" eb="48">
      <t>センニン</t>
    </rPh>
    <rPh sb="48" eb="50">
      <t>キョウイン</t>
    </rPh>
    <rPh sb="51" eb="53">
      <t>サンニュウ</t>
    </rPh>
    <phoneticPr fontId="10"/>
  </si>
  <si>
    <t>　　の「備考欄」に学部等連携課程としての専任教員数や所属組織等を記入してください。</t>
    <rPh sb="12" eb="14">
      <t>レンケイ</t>
    </rPh>
    <rPh sb="14" eb="16">
      <t>カテイ</t>
    </rPh>
    <rPh sb="20" eb="22">
      <t>センニン</t>
    </rPh>
    <rPh sb="22" eb="24">
      <t>キョウイン</t>
    </rPh>
    <phoneticPr fontId="10"/>
  </si>
  <si>
    <t>８　教員組織の欄に、学部等連携課程（大学設置基準第42条の３の２）に関する記載をする際には、「学士課程」または「学士課程（専門職学科等含む）」</t>
    <rPh sb="2" eb="4">
      <t>キョウイン</t>
    </rPh>
    <rPh sb="4" eb="6">
      <t>ソシキ</t>
    </rPh>
    <rPh sb="7" eb="8">
      <t>ラン</t>
    </rPh>
    <rPh sb="10" eb="17">
      <t>ガクブトウレンケイカテイ</t>
    </rPh>
    <rPh sb="18" eb="20">
      <t>ダイガク</t>
    </rPh>
    <rPh sb="20" eb="22">
      <t>セッチ</t>
    </rPh>
    <rPh sb="22" eb="24">
      <t>キジュン</t>
    </rPh>
    <rPh sb="24" eb="25">
      <t>ダイ</t>
    </rPh>
    <rPh sb="27" eb="28">
      <t>ジョウ</t>
    </rPh>
    <rPh sb="34" eb="35">
      <t>カン</t>
    </rPh>
    <rPh sb="37" eb="39">
      <t>キサイ</t>
    </rPh>
    <rPh sb="42" eb="43">
      <t>サイ</t>
    </rPh>
    <rPh sb="47" eb="49">
      <t>ガクシ</t>
    </rPh>
    <rPh sb="49" eb="51">
      <t>カテイ</t>
    </rPh>
    <rPh sb="56" eb="58">
      <t>ガクシ</t>
    </rPh>
    <rPh sb="58" eb="60">
      <t>カテイ</t>
    </rPh>
    <phoneticPr fontId="10"/>
  </si>
  <si>
    <t xml:space="preserve">    なお、その場合は、「基準数（及び「うち教授数」）」及び「専任教員一人あたりの在籍学生数」の欄は 「―」としてください。</t>
    <phoneticPr fontId="10"/>
  </si>
  <si>
    <t xml:space="preserve">    記載し、専任教員等及び非常勤教員の数を記載してください。</t>
    <phoneticPr fontId="10"/>
  </si>
  <si>
    <t>７  上記４に記載した、学部教育を担当する独立の組織がある場合には､組織名は、「学部・学科等の名称」の欄に「その他の組織等（○○）」と</t>
    <phoneticPr fontId="10"/>
  </si>
  <si>
    <t>　　設置していない場合は「学士課程」、専門職学科等を設置している場合は「学士課程（専門職学科等含む）」の欄を使用してください。</t>
    <phoneticPr fontId="10"/>
  </si>
  <si>
    <t>６　教員組織の欄には、教育研究組織の欄で記載した組織単位で専任教員等及び非常勤教員の数を記入してください。その際、専門職学科等を</t>
    <phoneticPr fontId="10"/>
  </si>
  <si>
    <t>５　所在地について、２以上の校地において行う場合で当該校地にキャンパス名称があれば、当該所在地の後に「○○キャンパス」</t>
    <rPh sb="2" eb="5">
      <t>ショザイチ</t>
    </rPh>
    <rPh sb="11" eb="13">
      <t>イジョウ</t>
    </rPh>
    <rPh sb="14" eb="16">
      <t>コウチ</t>
    </rPh>
    <rPh sb="20" eb="21">
      <t>オコナ</t>
    </rPh>
    <rPh sb="22" eb="24">
      <t>バアイ</t>
    </rPh>
    <rPh sb="25" eb="27">
      <t>トウガイ</t>
    </rPh>
    <rPh sb="27" eb="29">
      <t>コウチ</t>
    </rPh>
    <rPh sb="35" eb="37">
      <t>メイショウ</t>
    </rPh>
    <rPh sb="42" eb="44">
      <t>トウガイ</t>
    </rPh>
    <rPh sb="44" eb="47">
      <t>ショザイチ</t>
    </rPh>
    <rPh sb="48" eb="49">
      <t>アト</t>
    </rPh>
    <phoneticPr fontId="10"/>
  </si>
  <si>
    <t>４　教養教育科目、外国語科目、保健体育科目、教職科目等を担当する独立の組織や、附置研究所、附属病院等がある場合には、</t>
    <phoneticPr fontId="10"/>
  </si>
  <si>
    <t>　　にそのことがわかるよう記載してください。</t>
    <phoneticPr fontId="10"/>
  </si>
  <si>
    <t>３　教育研究組織の欄に、専門職学科（大学設置基準第10章）を記載する場合には、「学士課程」欄の「学部・学科等の名称」や「備考欄」</t>
    <rPh sb="2" eb="4">
      <t>キョウイク</t>
    </rPh>
    <rPh sb="4" eb="6">
      <t>ケンキュウ</t>
    </rPh>
    <rPh sb="6" eb="8">
      <t>ソシキ</t>
    </rPh>
    <rPh sb="9" eb="10">
      <t>ラン</t>
    </rPh>
    <rPh sb="12" eb="14">
      <t>センモン</t>
    </rPh>
    <rPh sb="14" eb="15">
      <t>ショク</t>
    </rPh>
    <rPh sb="15" eb="17">
      <t>ガッカ</t>
    </rPh>
    <rPh sb="18" eb="20">
      <t>ダイガク</t>
    </rPh>
    <rPh sb="20" eb="22">
      <t>セッチ</t>
    </rPh>
    <rPh sb="22" eb="24">
      <t>キジュン</t>
    </rPh>
    <rPh sb="24" eb="25">
      <t>ダイ</t>
    </rPh>
    <rPh sb="27" eb="28">
      <t>ショウ</t>
    </rPh>
    <rPh sb="30" eb="32">
      <t>キサイ</t>
    </rPh>
    <rPh sb="34" eb="36">
      <t>バアイ</t>
    </rPh>
    <phoneticPr fontId="10"/>
  </si>
  <si>
    <t>　　所属しているか、を明記してください。</t>
    <phoneticPr fontId="10"/>
  </si>
  <si>
    <t>　　そのことがわかるよう記載するとともに、備考欄に、①連携する学部や研究科、②どの学部や研究科から何名の教員が当該課程に</t>
    <rPh sb="21" eb="23">
      <t>ビコウ</t>
    </rPh>
    <rPh sb="23" eb="24">
      <t>ラン</t>
    </rPh>
    <phoneticPr fontId="10"/>
  </si>
  <si>
    <t>２　教育研究組織の欄に、学部等連携課程（大学設置基準第42条の３の２）を記載する場合には、「学士課程」欄の「学部・学科等の名称」に</t>
    <rPh sb="2" eb="4">
      <t>キョウイク</t>
    </rPh>
    <rPh sb="4" eb="6">
      <t>ケンキュウ</t>
    </rPh>
    <rPh sb="6" eb="8">
      <t>ソシキ</t>
    </rPh>
    <rPh sb="9" eb="10">
      <t>ラン</t>
    </rPh>
    <rPh sb="12" eb="19">
      <t>ガクブトウレンケイカテイ</t>
    </rPh>
    <rPh sb="20" eb="22">
      <t>ダイガク</t>
    </rPh>
    <rPh sb="22" eb="24">
      <t>セッチ</t>
    </rPh>
    <rPh sb="24" eb="26">
      <t>キジュン</t>
    </rPh>
    <rPh sb="26" eb="27">
      <t>ダイ</t>
    </rPh>
    <rPh sb="29" eb="30">
      <t>ジョウ</t>
    </rPh>
    <rPh sb="36" eb="38">
      <t>キサイ</t>
    </rPh>
    <rPh sb="40" eb="42">
      <t>バアイ</t>
    </rPh>
    <phoneticPr fontId="10"/>
  </si>
  <si>
    <t>㎡</t>
  </si>
  <si>
    <t>種</t>
    <rPh sb="0" eb="1">
      <t>シュ</t>
    </rPh>
    <phoneticPr fontId="10"/>
  </si>
  <si>
    <t>種</t>
  </si>
  <si>
    <t>席</t>
    <rPh sb="0" eb="1">
      <t>セキ</t>
    </rPh>
    <phoneticPr fontId="10"/>
  </si>
  <si>
    <t>語学学習施設</t>
    <rPh sb="0" eb="2">
      <t>ゴガク</t>
    </rPh>
    <rPh sb="2" eb="4">
      <t>ガクシュウ</t>
    </rPh>
    <rPh sb="4" eb="6">
      <t>シセツ</t>
    </rPh>
    <phoneticPr fontId="10"/>
  </si>
  <si>
    <t>情報処理学習施設</t>
  </si>
  <si>
    <t>実験演習室</t>
    <rPh sb="0" eb="2">
      <t>ジッケン</t>
    </rPh>
    <rPh sb="2" eb="4">
      <t>エンシュウ</t>
    </rPh>
    <rPh sb="4" eb="5">
      <t>シツ</t>
    </rPh>
    <phoneticPr fontId="10"/>
  </si>
  <si>
    <t>演習室</t>
    <rPh sb="0" eb="2">
      <t>エンシュウ</t>
    </rPh>
    <rPh sb="2" eb="3">
      <t>シツ</t>
    </rPh>
    <phoneticPr fontId="10"/>
  </si>
  <si>
    <t>講義室</t>
    <rPh sb="0" eb="3">
      <t>コウギシツ</t>
    </rPh>
    <phoneticPr fontId="10"/>
  </si>
  <si>
    <t>室　　　数</t>
    <phoneticPr fontId="10"/>
  </si>
  <si>
    <t>人</t>
  </si>
  <si>
    <t>うちみなし専任教員数</t>
    <rPh sb="5" eb="7">
      <t>センニン</t>
    </rPh>
    <rPh sb="7" eb="9">
      <t>キョウイン</t>
    </rPh>
    <rPh sb="9" eb="10">
      <t>スウ</t>
    </rPh>
    <phoneticPr fontId="10"/>
  </si>
  <si>
    <t>うち実務家専任教員数</t>
    <rPh sb="2" eb="5">
      <t>ジツムカ</t>
    </rPh>
    <rPh sb="5" eb="7">
      <t>センニン</t>
    </rPh>
    <rPh sb="7" eb="9">
      <t>キョウイン</t>
    </rPh>
    <rPh sb="9" eb="10">
      <t>スウ</t>
    </rPh>
    <phoneticPr fontId="10"/>
  </si>
  <si>
    <t>専任教員</t>
    <rPh sb="0" eb="4">
      <t>センニンキョウイン</t>
    </rPh>
    <phoneticPr fontId="10"/>
  </si>
  <si>
    <t>備　　　　考</t>
    <rPh sb="0" eb="1">
      <t>ビ</t>
    </rPh>
    <rPh sb="5" eb="6">
      <t>コウ</t>
    </rPh>
    <phoneticPr fontId="10"/>
  </si>
  <si>
    <t>専門職学位課程</t>
    <rPh sb="0" eb="2">
      <t>センモン</t>
    </rPh>
    <rPh sb="2" eb="3">
      <t>ショク</t>
    </rPh>
    <rPh sb="3" eb="5">
      <t>ガクイ</t>
    </rPh>
    <rPh sb="5" eb="7">
      <t>カテイ</t>
    </rPh>
    <phoneticPr fontId="10"/>
  </si>
  <si>
    <t>研究指導教員基準数</t>
    <rPh sb="0" eb="2">
      <t>ケンキュウ</t>
    </rPh>
    <rPh sb="2" eb="4">
      <t>シドウ</t>
    </rPh>
    <rPh sb="4" eb="6">
      <t>キョウイン</t>
    </rPh>
    <rPh sb="6" eb="8">
      <t>キジュン</t>
    </rPh>
    <rPh sb="8" eb="9">
      <t>スウ</t>
    </rPh>
    <phoneticPr fontId="10"/>
  </si>
  <si>
    <t>研究指導補助教員</t>
    <rPh sb="0" eb="2">
      <t>ケンキュウ</t>
    </rPh>
    <rPh sb="2" eb="4">
      <t>シドウ</t>
    </rPh>
    <rPh sb="4" eb="6">
      <t>ホジョ</t>
    </rPh>
    <rPh sb="6" eb="8">
      <t>キョウイン</t>
    </rPh>
    <phoneticPr fontId="10"/>
  </si>
  <si>
    <t>研究指導教員</t>
    <rPh sb="0" eb="2">
      <t>ケンキュウ</t>
    </rPh>
    <rPh sb="2" eb="4">
      <t>シドウ</t>
    </rPh>
    <rPh sb="4" eb="6">
      <t>キョウイン</t>
    </rPh>
    <phoneticPr fontId="10"/>
  </si>
  <si>
    <t>備　　　考</t>
    <rPh sb="0" eb="1">
      <t>ビ</t>
    </rPh>
    <rPh sb="4" eb="5">
      <t>コウ</t>
    </rPh>
    <phoneticPr fontId="10"/>
  </si>
  <si>
    <t>　人</t>
    <rPh sb="1" eb="2">
      <t>ニン</t>
    </rPh>
    <phoneticPr fontId="10"/>
  </si>
  <si>
    <t>○○学部○○専門職学科</t>
    <rPh sb="6" eb="8">
      <t>センモン</t>
    </rPh>
    <rPh sb="8" eb="9">
      <t>ショク</t>
    </rPh>
    <phoneticPr fontId="10"/>
  </si>
  <si>
    <t>うち２項該当数</t>
    <rPh sb="3" eb="4">
      <t>コウ</t>
    </rPh>
    <rPh sb="4" eb="6">
      <t>ガイトウ</t>
    </rPh>
    <rPh sb="6" eb="7">
      <t>インズウ</t>
    </rPh>
    <phoneticPr fontId="10"/>
  </si>
  <si>
    <t>うち２項該当数</t>
    <rPh sb="3" eb="4">
      <t>コウ</t>
    </rPh>
    <rPh sb="4" eb="6">
      <t>ガイトウ</t>
    </rPh>
    <rPh sb="6" eb="7">
      <t>スウ</t>
    </rPh>
    <phoneticPr fontId="10"/>
  </si>
  <si>
    <t>うち実務家専任教員数</t>
    <rPh sb="2" eb="4">
      <t>ジツム</t>
    </rPh>
    <rPh sb="4" eb="5">
      <t>カ</t>
    </rPh>
    <rPh sb="5" eb="7">
      <t>センニン</t>
    </rPh>
    <rPh sb="7" eb="9">
      <t>キョウイン</t>
    </rPh>
    <rPh sb="9" eb="10">
      <t>スウ</t>
    </rPh>
    <phoneticPr fontId="10"/>
  </si>
  <si>
    <t>専任教員一人あたりの在籍学生数</t>
  </si>
  <si>
    <t>非常勤教員</t>
    <rPh sb="0" eb="3">
      <t>ヒジョウキン</t>
    </rPh>
    <rPh sb="3" eb="5">
      <t>キョウイン</t>
    </rPh>
    <phoneticPr fontId="10"/>
  </si>
  <si>
    <t>学士課程（専門職学科等含む）</t>
    <rPh sb="0" eb="2">
      <t>ガクシ</t>
    </rPh>
    <rPh sb="2" eb="4">
      <t>カテイ</t>
    </rPh>
    <rPh sb="5" eb="8">
      <t>センモンショク</t>
    </rPh>
    <rPh sb="8" eb="10">
      <t>ガッカ</t>
    </rPh>
    <rPh sb="10" eb="11">
      <t>トウ</t>
    </rPh>
    <rPh sb="11" eb="12">
      <t>フク</t>
    </rPh>
    <phoneticPr fontId="10"/>
  </si>
  <si>
    <t>うち教授数</t>
    <phoneticPr fontId="10"/>
  </si>
  <si>
    <t>□□学部□□学科（　　年度学生募集停止、在学生数　　人）</t>
    <rPh sb="2" eb="4">
      <t>ガクブ</t>
    </rPh>
    <rPh sb="6" eb="8">
      <t>ガッカ</t>
    </rPh>
    <rPh sb="11" eb="13">
      <t>ネンド</t>
    </rPh>
    <rPh sb="13" eb="15">
      <t>ガクセイ</t>
    </rPh>
    <rPh sb="15" eb="17">
      <t>ボシュウ</t>
    </rPh>
    <rPh sb="17" eb="19">
      <t>テイシ</t>
    </rPh>
    <rPh sb="20" eb="23">
      <t>ザイガクセイ</t>
    </rPh>
    <rPh sb="23" eb="24">
      <t>スウ</t>
    </rPh>
    <rPh sb="26" eb="27">
      <t>ヒト</t>
    </rPh>
    <phoneticPr fontId="10"/>
  </si>
  <si>
    <t>備　　　　　　　　　考</t>
    <rPh sb="0" eb="1">
      <t>ビ</t>
    </rPh>
    <rPh sb="10" eb="11">
      <t>コウ</t>
    </rPh>
    <phoneticPr fontId="10"/>
  </si>
  <si>
    <t>別科・専攻科・
附置研究所等の名称</t>
    <rPh sb="0" eb="2">
      <t>ベッカ</t>
    </rPh>
    <rPh sb="3" eb="6">
      <t>センコウカ</t>
    </rPh>
    <rPh sb="8" eb="10">
      <t>フチ</t>
    </rPh>
    <rPh sb="10" eb="13">
      <t>ケンキュウショ</t>
    </rPh>
    <rPh sb="13" eb="14">
      <t>トウ</t>
    </rPh>
    <rPh sb="15" eb="17">
      <t>メイショウ</t>
    </rPh>
    <phoneticPr fontId="10"/>
  </si>
  <si>
    <t>　　　　○○専門職学科夜間主コース</t>
    <rPh sb="6" eb="8">
      <t>センモン</t>
    </rPh>
    <rPh sb="8" eb="9">
      <t>ショク</t>
    </rPh>
    <rPh sb="9" eb="11">
      <t>ガッカ</t>
    </rPh>
    <rPh sb="11" eb="13">
      <t>ヤカン</t>
    </rPh>
    <rPh sb="13" eb="14">
      <t>シュ</t>
    </rPh>
    <phoneticPr fontId="10"/>
  </si>
  <si>
    <t>○○学部○○専門職学科昼間主コース</t>
    <rPh sb="2" eb="4">
      <t>ガクブ</t>
    </rPh>
    <rPh sb="6" eb="8">
      <t>センモン</t>
    </rPh>
    <rPh sb="8" eb="9">
      <t>ショク</t>
    </rPh>
    <rPh sb="9" eb="11">
      <t>ガッカ</t>
    </rPh>
    <rPh sb="11" eb="13">
      <t>チュウカン</t>
    </rPh>
    <rPh sb="13" eb="14">
      <t>シュ</t>
    </rPh>
    <phoneticPr fontId="10"/>
  </si>
  <si>
    <t>　　　 △△学部等連携課程</t>
    <rPh sb="6" eb="13">
      <t>ガクブトウレンケイカテイ</t>
    </rPh>
    <phoneticPr fontId="10"/>
  </si>
  <si>
    <t>　　特例を受けた学部・学科・課程等の「備考欄」に特例の内容を簡潔に記載してください。</t>
    <rPh sb="2" eb="4">
      <t>トクレイ</t>
    </rPh>
    <rPh sb="5" eb="6">
      <t>ウ</t>
    </rPh>
    <rPh sb="8" eb="10">
      <t>ガクブ</t>
    </rPh>
    <rPh sb="11" eb="13">
      <t>ガッカ</t>
    </rPh>
    <rPh sb="14" eb="16">
      <t>カテイ</t>
    </rPh>
    <rPh sb="16" eb="17">
      <t>トウ</t>
    </rPh>
    <rPh sb="19" eb="21">
      <t>ビコウ</t>
    </rPh>
    <phoneticPr fontId="10"/>
  </si>
  <si>
    <t>　　薬学関係（臨床に係る実践的な能力を培うことを主たる目的とするもの）の学部に係る専任教員について定める件」</t>
    <rPh sb="41" eb="43">
      <t>センニン</t>
    </rPh>
    <phoneticPr fontId="10"/>
  </si>
  <si>
    <t>　　なお、ここにいう「実務家基幹教員」及び「みなし基幹教員」については、それぞれ「大学設置基準別表第一イ備考第九号の規定に基づき</t>
    <rPh sb="11" eb="14">
      <t>ジツムカ</t>
    </rPh>
    <rPh sb="14" eb="16">
      <t>キカン</t>
    </rPh>
    <rPh sb="16" eb="18">
      <t>キョウイン</t>
    </rPh>
    <rPh sb="19" eb="20">
      <t>オヨ</t>
    </rPh>
    <rPh sb="25" eb="27">
      <t>キカン</t>
    </rPh>
    <rPh sb="27" eb="29">
      <t>キョウイン</t>
    </rPh>
    <rPh sb="41" eb="43">
      <t>ダイガク</t>
    </rPh>
    <rPh sb="43" eb="45">
      <t>セッチ</t>
    </rPh>
    <rPh sb="45" eb="47">
      <t>キジュン</t>
    </rPh>
    <rPh sb="47" eb="49">
      <t>ベッピョウ</t>
    </rPh>
    <rPh sb="49" eb="50">
      <t>ダイ</t>
    </rPh>
    <rPh sb="50" eb="51">
      <t>１</t>
    </rPh>
    <rPh sb="52" eb="54">
      <t>ビコウ</t>
    </rPh>
    <rPh sb="54" eb="55">
      <t>ダイ</t>
    </rPh>
    <rPh sb="55" eb="56">
      <t>キュウ</t>
    </rPh>
    <rPh sb="56" eb="57">
      <t>ゴウ</t>
    </rPh>
    <rPh sb="58" eb="60">
      <t>キテイ</t>
    </rPh>
    <phoneticPr fontId="10"/>
  </si>
  <si>
    <t>　　実務家基幹教員中にみなし基幹教員がいる場合は、さらにその内数を実務家基幹教員の数に（　）で添えて記入してください。</t>
    <rPh sb="2" eb="5">
      <t>ジツムカ</t>
    </rPh>
    <rPh sb="5" eb="7">
      <t>キカン</t>
    </rPh>
    <rPh sb="7" eb="9">
      <t>キョウイン</t>
    </rPh>
    <rPh sb="9" eb="10">
      <t>チュウ</t>
    </rPh>
    <rPh sb="14" eb="16">
      <t>キカン</t>
    </rPh>
    <rPh sb="16" eb="18">
      <t>キョウイン</t>
    </rPh>
    <rPh sb="36" eb="38">
      <t>キカン</t>
    </rPh>
    <phoneticPr fontId="10"/>
  </si>
  <si>
    <t>　　「基幹教員」欄に記入した基幹教員のうちの実務家基幹教員の数を「備考欄」に記入してください。</t>
    <rPh sb="25" eb="27">
      <t>キカン</t>
    </rPh>
    <phoneticPr fontId="10"/>
  </si>
  <si>
    <t>「うち２項該当数」、「うちみなし基幹教員数」の欄は「－」としてください。</t>
    <rPh sb="16" eb="18">
      <t>キカン</t>
    </rPh>
    <phoneticPr fontId="10"/>
  </si>
  <si>
    <t>　　専任教員以外の者（みなし専任教員）の教員数を記入してください。</t>
    <rPh sb="2" eb="4">
      <t>センニン</t>
    </rPh>
    <rPh sb="14" eb="16">
      <t>センニン</t>
    </rPh>
    <phoneticPr fontId="10"/>
  </si>
  <si>
    <t>　　「うちみなし専任教員数」の欄については、１年につき４単位以上の授業科目を担当し、教育課程の編成その他組織の運営に責任を担う</t>
    <phoneticPr fontId="10"/>
  </si>
  <si>
    <t>　　（平成15年文部科学省告示第53号）第２条に定める実務の経験及び高度の実務の能力を有する専任教員（実務家専任教員）の教員数、</t>
    <rPh sb="60" eb="62">
      <t>キョウイン</t>
    </rPh>
    <rPh sb="62" eb="63">
      <t>スウ</t>
    </rPh>
    <phoneticPr fontId="10"/>
  </si>
  <si>
    <t>　　６単位以上の授業科目を担当し、教育課程の編成その他組織の運営に責任を担う基幹教員以外の者（みなし基幹教員）の教員数を記入してください。　</t>
    <phoneticPr fontId="10"/>
  </si>
  <si>
    <t>　　実務の経験及び高度の実務の能力を有する基幹教員（実務家基幹教員）の教員数、「うちみなし基幹教員数」の欄については、１年につき</t>
    <rPh sb="35" eb="37">
      <t>キョウイン</t>
    </rPh>
    <rPh sb="37" eb="38">
      <t>スウ</t>
    </rPh>
    <rPh sb="52" eb="53">
      <t>ラン</t>
    </rPh>
    <phoneticPr fontId="10"/>
  </si>
  <si>
    <t xml:space="preserve"> ・大学通信教育設置基準第８条別表第一（備考に規定する事項を含む。)</t>
    <rPh sb="2" eb="4">
      <t>ダイガク</t>
    </rPh>
    <rPh sb="4" eb="6">
      <t>ツウシン</t>
    </rPh>
    <rPh sb="6" eb="8">
      <t>キョウイク</t>
    </rPh>
    <rPh sb="8" eb="10">
      <t>セッチ</t>
    </rPh>
    <rPh sb="10" eb="12">
      <t>キジュン</t>
    </rPh>
    <rPh sb="12" eb="13">
      <t>ダイ</t>
    </rPh>
    <rPh sb="14" eb="15">
      <t>ジョウ</t>
    </rPh>
    <rPh sb="15" eb="17">
      <t>ベッピョウ</t>
    </rPh>
    <rPh sb="17" eb="18">
      <t>ダイ</t>
    </rPh>
    <rPh sb="18" eb="19">
      <t>イチ</t>
    </rPh>
    <phoneticPr fontId="10"/>
  </si>
  <si>
    <t xml:space="preserve"> ・大学設置基準第10条別表第一及び別表第二（備考に規定する事項を含む。)</t>
    <phoneticPr fontId="10"/>
  </si>
  <si>
    <t>　　また、大学設置基準第９条における「授業を担当しない教員」についても含めないでください。</t>
    <rPh sb="5" eb="7">
      <t>ダイガク</t>
    </rPh>
    <rPh sb="7" eb="9">
      <t>セッチ</t>
    </rPh>
    <rPh sb="9" eb="11">
      <t>キジュン</t>
    </rPh>
    <rPh sb="11" eb="12">
      <t>ダイ</t>
    </rPh>
    <rPh sb="13" eb="14">
      <t>ジョウ</t>
    </rPh>
    <rPh sb="19" eb="21">
      <t>ジュギョウ</t>
    </rPh>
    <rPh sb="22" eb="24">
      <t>タントウ</t>
    </rPh>
    <rPh sb="27" eb="29">
      <t>キョウイン</t>
    </rPh>
    <rPh sb="35" eb="36">
      <t>フク</t>
    </rPh>
    <phoneticPr fontId="10"/>
  </si>
  <si>
    <t>ｄ．専ら当該大学の教育研究に従事する者以外の者又は当該大学の教育研究に従事し、かつ専ら当該大学の複数の学部等で</t>
    <phoneticPr fontId="10"/>
  </si>
  <si>
    <t>ｃ．専ら当該大学の教育研究に従事する者であって、年間８単位以上の授業科目を担当するもの（ａ又はｂに該当する者を除く）</t>
    <phoneticPr fontId="10"/>
  </si>
  <si>
    <t>ｂ．専ら当該学部等の教育研究に従事する者であって、年間８単位以上の授業科目を担当するもの（ａに該当する者を除く）</t>
    <phoneticPr fontId="10"/>
  </si>
  <si>
    <t>ａ．専ら当該学部等の教育研究に従事する者であって、主要授業科目を担当するもの</t>
    <phoneticPr fontId="10"/>
  </si>
  <si>
    <t>７　基幹教員の数値は下記区分に基づき記載してください。</t>
    <rPh sb="2" eb="4">
      <t>キカン</t>
    </rPh>
    <rPh sb="4" eb="6">
      <t>キョウイン</t>
    </rPh>
    <rPh sb="7" eb="9">
      <t>スウチ</t>
    </rPh>
    <rPh sb="10" eb="14">
      <t>カキクブン</t>
    </rPh>
    <rPh sb="15" eb="16">
      <t>モト</t>
    </rPh>
    <rPh sb="18" eb="20">
      <t>キサイ</t>
    </rPh>
    <phoneticPr fontId="10"/>
  </si>
  <si>
    <t>　　使用してください。</t>
    <phoneticPr fontId="10"/>
  </si>
  <si>
    <t>　　その際、専門職学科等を設置していない場合は「学士課程」、専門職学科等を設置している場合は「学士課程（専門職学科等含む）」の欄を</t>
    <phoneticPr fontId="10"/>
  </si>
  <si>
    <t xml:space="preserve">６　教育研究実施組織の欄には、教育研究組織の欄で記載した組織単位で基幹教員及び基幹教員以外の教員の数を記入してください。 </t>
    <phoneticPr fontId="10"/>
  </si>
  <si>
    <t>うちみなし専任教員数</t>
    <rPh sb="5" eb="7">
      <t>センニン</t>
    </rPh>
    <rPh sb="7" eb="10">
      <t>キョウインスウ</t>
    </rPh>
    <phoneticPr fontId="10"/>
  </si>
  <si>
    <t>ｄ．</t>
    <phoneticPr fontId="10"/>
  </si>
  <si>
    <t>ｃ．</t>
    <phoneticPr fontId="10"/>
  </si>
  <si>
    <t>小計（ａ～ｂ）</t>
    <phoneticPr fontId="10"/>
  </si>
  <si>
    <t>ｂ．</t>
    <phoneticPr fontId="10"/>
  </si>
  <si>
    <t>ａ．</t>
    <phoneticPr fontId="10"/>
  </si>
  <si>
    <t>○○学部○○専門職学科　　計（ａ～ｄ）</t>
    <rPh sb="6" eb="8">
      <t>センモン</t>
    </rPh>
    <rPh sb="8" eb="9">
      <t>ショク</t>
    </rPh>
    <phoneticPr fontId="10"/>
  </si>
  <si>
    <t>―</t>
  </si>
  <si>
    <t>　　　　△△課程　計（ａ～ｄ）</t>
    <rPh sb="6" eb="8">
      <t>カテイ</t>
    </rPh>
    <phoneticPr fontId="10"/>
  </si>
  <si>
    <t>○○学部○○学科　計（ａ～ｄ）</t>
    <rPh sb="9" eb="10">
      <t>ケイ</t>
    </rPh>
    <phoneticPr fontId="10"/>
  </si>
  <si>
    <t>うちみなし基幹教員数</t>
    <rPh sb="5" eb="7">
      <t>キカン</t>
    </rPh>
    <rPh sb="7" eb="9">
      <t>キョウイン</t>
    </rPh>
    <rPh sb="9" eb="10">
      <t>スウ</t>
    </rPh>
    <phoneticPr fontId="10"/>
  </si>
  <si>
    <t>うち実務家基幹教員数</t>
    <rPh sb="2" eb="4">
      <t>ジツム</t>
    </rPh>
    <rPh sb="4" eb="5">
      <t>カ</t>
    </rPh>
    <rPh sb="5" eb="7">
      <t>キカン</t>
    </rPh>
    <rPh sb="7" eb="9">
      <t>キョウイン</t>
    </rPh>
    <rPh sb="9" eb="10">
      <t>スウ</t>
    </rPh>
    <phoneticPr fontId="10"/>
  </si>
  <si>
    <t>基　　幹　　教　　員</t>
    <rPh sb="0" eb="1">
      <t>モト</t>
    </rPh>
    <rPh sb="3" eb="4">
      <t>ミキ</t>
    </rPh>
    <rPh sb="6" eb="7">
      <t>キョウ</t>
    </rPh>
    <rPh sb="9" eb="10">
      <t>イン</t>
    </rPh>
    <phoneticPr fontId="10"/>
  </si>
  <si>
    <t>備　　　　　　　考</t>
    <rPh sb="0" eb="1">
      <t>ビ</t>
    </rPh>
    <rPh sb="8" eb="9">
      <t>コウ</t>
    </rPh>
    <phoneticPr fontId="10"/>
  </si>
  <si>
    <t>教育研究実施組織</t>
    <rPh sb="0" eb="2">
      <t>キョウイク</t>
    </rPh>
    <rPh sb="1" eb="2">
      <t>イク</t>
    </rPh>
    <rPh sb="2" eb="4">
      <t>ケンキュウ</t>
    </rPh>
    <rPh sb="4" eb="6">
      <t>ジッシ</t>
    </rPh>
    <rPh sb="6" eb="8">
      <t>ソシキ</t>
    </rPh>
    <phoneticPr fontId="10"/>
  </si>
  <si>
    <r>
      <t>　（表１）組織・設備等　</t>
    </r>
    <r>
      <rPr>
        <sz val="10"/>
        <color rgb="FFFF0000"/>
        <rFont val="BIZ UDゴシック"/>
        <family val="3"/>
        <charset val="128"/>
      </rPr>
      <t>【改定前の設置基準に基づく場合】</t>
    </r>
    <rPh sb="2" eb="3">
      <t>ヒョウ</t>
    </rPh>
    <rPh sb="5" eb="7">
      <t>ソシキ</t>
    </rPh>
    <rPh sb="8" eb="10">
      <t>セツビ</t>
    </rPh>
    <rPh sb="10" eb="11">
      <t>トウ</t>
    </rPh>
    <rPh sb="13" eb="15">
      <t>カイテイ</t>
    </rPh>
    <rPh sb="15" eb="16">
      <t>マエ</t>
    </rPh>
    <phoneticPr fontId="6"/>
  </si>
  <si>
    <r>
      <t>　　</t>
    </r>
    <r>
      <rPr>
        <sz val="10"/>
        <rFont val="BIZ UDゴシック"/>
        <family val="3"/>
        <charset val="128"/>
      </rPr>
      <t>１年につき４単位以上の授業科目を担当し、</t>
    </r>
    <r>
      <rPr>
        <sz val="10"/>
        <color theme="1"/>
        <rFont val="BIZ UDゴシック"/>
        <family val="3"/>
        <charset val="128"/>
      </rPr>
      <t>教育課程の編成その他組織の運営に責任を担う専任教員以外の者（みなし専任教員）の教員数を</t>
    </r>
    <phoneticPr fontId="10"/>
  </si>
  <si>
    <r>
      <t>　（表１）組織・設備等　</t>
    </r>
    <r>
      <rPr>
        <sz val="10"/>
        <color rgb="FFFF0000"/>
        <rFont val="BIZ UDゴシック"/>
        <family val="3"/>
        <charset val="128"/>
      </rPr>
      <t>【改定後の設置基準に基づく場合】</t>
    </r>
    <rPh sb="2" eb="3">
      <t>ヒョウ</t>
    </rPh>
    <rPh sb="5" eb="7">
      <t>ソシキ</t>
    </rPh>
    <rPh sb="8" eb="10">
      <t>セツビ</t>
    </rPh>
    <rPh sb="10" eb="11">
      <t>トウ</t>
    </rPh>
    <rPh sb="13" eb="15">
      <t>カイテイ</t>
    </rPh>
    <rPh sb="15" eb="16">
      <t>ゴ</t>
    </rPh>
    <rPh sb="17" eb="19">
      <t>セッチ</t>
    </rPh>
    <rPh sb="19" eb="21">
      <t>キジュン</t>
    </rPh>
    <rPh sb="22" eb="23">
      <t>モト</t>
    </rPh>
    <rPh sb="25" eb="27">
      <t>バアイ</t>
    </rPh>
    <phoneticPr fontId="6"/>
  </si>
  <si>
    <r>
      <rPr>
        <sz val="5.5"/>
        <rFont val="BIZ UDゴシック"/>
        <family val="3"/>
        <charset val="128"/>
      </rPr>
      <t>基幹教員以外の教員</t>
    </r>
    <r>
      <rPr>
        <sz val="6"/>
        <rFont val="BIZ UDゴシック"/>
        <family val="3"/>
        <charset val="128"/>
      </rPr>
      <t xml:space="preserve">
</t>
    </r>
    <r>
      <rPr>
        <sz val="5"/>
        <rFont val="BIZ UDゴシック"/>
        <family val="3"/>
        <charset val="128"/>
      </rPr>
      <t>(助手を除く)</t>
    </r>
    <rPh sb="11" eb="13">
      <t>ジョシュ</t>
    </rPh>
    <rPh sb="14" eb="15">
      <t>ノゾ</t>
    </rPh>
    <phoneticPr fontId="10"/>
  </si>
  <si>
    <r>
      <t xml:space="preserve">基幹教員以外の教員
</t>
    </r>
    <r>
      <rPr>
        <sz val="5"/>
        <rFont val="BIZ UDゴシック"/>
        <family val="3"/>
        <charset val="128"/>
      </rPr>
      <t>(助手を除く)</t>
    </r>
    <rPh sb="11" eb="13">
      <t>ジョシュ</t>
    </rPh>
    <rPh sb="14" eb="15">
      <t>ノゾ</t>
    </rPh>
    <phoneticPr fontId="10"/>
  </si>
  <si>
    <t>募集停止学部・研究科等の取り扱いについて（点検・評価報告書、基礎データ、基本情報一覧）</t>
    <rPh sb="0" eb="6">
      <t>ボシュウテイシガクブ</t>
    </rPh>
    <rPh sb="7" eb="11">
      <t>ケンキュウカトウ</t>
    </rPh>
    <rPh sb="12" eb="13">
      <t>ト</t>
    </rPh>
    <rPh sb="14" eb="15">
      <t>アツカ</t>
    </rPh>
    <phoneticPr fontId="28"/>
  </si>
  <si>
    <t>※本頁は削除しないでください。</t>
    <phoneticPr fontId="14"/>
  </si>
  <si>
    <t xml:space="preserve">各表に付されている欄外注に従って作成してください。各表の欄外注は削除しないでください。また、募集停止学部・研究科等の取り扱いについては次シートを参照してください。
</t>
    <rPh sb="0" eb="2">
      <t>カクヒョウ</t>
    </rPh>
    <rPh sb="9" eb="11">
      <t>ランガイ</t>
    </rPh>
    <rPh sb="11" eb="12">
      <t>チュウ</t>
    </rPh>
    <rPh sb="13" eb="14">
      <t>シタガ</t>
    </rPh>
    <rPh sb="16" eb="18">
      <t>サクセイ</t>
    </rPh>
    <rPh sb="28" eb="31">
      <t>ランガイチュウ</t>
    </rPh>
    <rPh sb="32" eb="34">
      <t>サクジョ</t>
    </rPh>
    <rPh sb="67" eb="68">
      <t>ジ</t>
    </rPh>
    <rPh sb="72" eb="74">
      <t>サンショウ</t>
    </rPh>
    <phoneticPr fontId="6"/>
  </si>
  <si>
    <t>年度別に学位課程、学科（学類）・専攻ごとの入試の種類、志願者、合格者、入学者、入学定員が分かること。</t>
    <rPh sb="0" eb="3">
      <t>ネンドベツ</t>
    </rPh>
    <rPh sb="4" eb="8">
      <t>ガクイカテイ</t>
    </rPh>
    <rPh sb="9" eb="11">
      <t>ガッカ</t>
    </rPh>
    <rPh sb="12" eb="14">
      <t>ガクルイ</t>
    </rPh>
    <rPh sb="16" eb="18">
      <t>センコウ</t>
    </rPh>
    <rPh sb="21" eb="23">
      <t>ニュウシ</t>
    </rPh>
    <rPh sb="24" eb="26">
      <t>シュルイ</t>
    </rPh>
    <rPh sb="27" eb="30">
      <t>シガンシャ</t>
    </rPh>
    <rPh sb="31" eb="34">
      <t>ゴウカクシャ</t>
    </rPh>
    <rPh sb="35" eb="38">
      <t>ニュウガクシャ</t>
    </rPh>
    <rPh sb="39" eb="43">
      <t>ニュウガクテイイン</t>
    </rPh>
    <rPh sb="44" eb="45">
      <t>ワ</t>
    </rPh>
    <phoneticPr fontId="14"/>
  </si>
  <si>
    <t>主要授業科目、その他科目における授業の基幹教員担当率が分かること。</t>
    <phoneticPr fontId="14"/>
  </si>
  <si>
    <t>(c)</t>
    <phoneticPr fontId="14"/>
  </si>
  <si>
    <t>奨学金の名称、学内・学外の別、給付・貸与の別、在籍学生数に対する支給対象学生数の割合、支給総額、1件当たりの支給額が分かること。</t>
    <rPh sb="0" eb="3">
      <t>ショウガクキン</t>
    </rPh>
    <rPh sb="4" eb="6">
      <t>メイショウ</t>
    </rPh>
    <rPh sb="7" eb="9">
      <t>ガクナイ</t>
    </rPh>
    <rPh sb="10" eb="12">
      <t>ガクガイ</t>
    </rPh>
    <rPh sb="13" eb="14">
      <t>ベツ</t>
    </rPh>
    <rPh sb="15" eb="17">
      <t>キュウフ</t>
    </rPh>
    <rPh sb="18" eb="20">
      <t>タイヨ</t>
    </rPh>
    <rPh sb="21" eb="22">
      <t>ベツ</t>
    </rPh>
    <rPh sb="23" eb="28">
      <t>ザイセキガクセイスウ</t>
    </rPh>
    <rPh sb="29" eb="30">
      <t>タイ</t>
    </rPh>
    <rPh sb="32" eb="34">
      <t>シキュウ</t>
    </rPh>
    <rPh sb="34" eb="36">
      <t>タイショウ</t>
    </rPh>
    <rPh sb="36" eb="39">
      <t>ガクセイスウ</t>
    </rPh>
    <rPh sb="40" eb="42">
      <t>ワリアイ</t>
    </rPh>
    <rPh sb="43" eb="47">
      <t>シキュウソウガク</t>
    </rPh>
    <rPh sb="49" eb="51">
      <t>ケンア</t>
    </rPh>
    <rPh sb="54" eb="57">
      <t>シキュウガク</t>
    </rPh>
    <phoneticPr fontId="28"/>
  </si>
  <si>
    <t>年度別の研究費総額、学内研究費、学外研究費の内訳及び研究費総額に対するそれぞれの研究費の割合が分かること。</t>
    <rPh sb="0" eb="3">
      <t>ネンドベツ</t>
    </rPh>
    <rPh sb="4" eb="9">
      <t>ケンキュウヒソウガク</t>
    </rPh>
    <rPh sb="10" eb="15">
      <t>ガクナイケンキュウヒ</t>
    </rPh>
    <rPh sb="16" eb="21">
      <t>ガクガイケンキュウヒ</t>
    </rPh>
    <rPh sb="22" eb="24">
      <t>ウチワケ</t>
    </rPh>
    <rPh sb="24" eb="25">
      <t>オヨ</t>
    </rPh>
    <rPh sb="26" eb="31">
      <t>ケンキュウヒソウガク</t>
    </rPh>
    <rPh sb="32" eb="33">
      <t>タイ</t>
    </rPh>
    <rPh sb="40" eb="43">
      <t>ケンキュウヒ</t>
    </rPh>
    <rPh sb="44" eb="46">
      <t>ワリアイ</t>
    </rPh>
    <phoneticPr fontId="28"/>
  </si>
  <si>
    <t>学外研究費の総額が分かること。</t>
    <phoneticPr fontId="14"/>
  </si>
  <si>
    <t>N-1年度</t>
    <rPh sb="3" eb="5">
      <t>ネンド</t>
    </rPh>
    <phoneticPr fontId="6"/>
  </si>
  <si>
    <t>N-3年度</t>
    <rPh sb="3" eb="5">
      <t>ネンド</t>
    </rPh>
    <phoneticPr fontId="6"/>
  </si>
  <si>
    <t>N-2年度</t>
    <rPh sb="3" eb="5">
      <t>ネンド</t>
    </rPh>
    <phoneticPr fontId="6"/>
  </si>
  <si>
    <t>N-5年度</t>
    <rPh sb="3" eb="5">
      <t>ネンド</t>
    </rPh>
    <phoneticPr fontId="6"/>
  </si>
  <si>
    <t>N-4年度</t>
    <rPh sb="3" eb="5">
      <t>ネンド</t>
    </rPh>
    <phoneticPr fontId="6"/>
  </si>
  <si>
    <t>（表８）教員研究費内訳</t>
    <rPh sb="4" eb="6">
      <t>キョウイン</t>
    </rPh>
    <rPh sb="6" eb="8">
      <t>ケンキュウ</t>
    </rPh>
    <rPh sb="8" eb="9">
      <t>ヒ</t>
    </rPh>
    <rPh sb="9" eb="11">
      <t>ウチワケ</t>
    </rPh>
    <phoneticPr fontId="9"/>
  </si>
  <si>
    <t>大学総計</t>
    <rPh sb="0" eb="1">
      <t>ダイ</t>
    </rPh>
    <rPh sb="1" eb="2">
      <t>ガク</t>
    </rPh>
    <rPh sb="2" eb="4">
      <t>ソウケイ</t>
    </rPh>
    <phoneticPr fontId="14"/>
  </si>
  <si>
    <t>計</t>
    <rPh sb="0" eb="1">
      <t>ケイ</t>
    </rPh>
    <phoneticPr fontId="14"/>
  </si>
  <si>
    <t>※私立大学のみ</t>
    <rPh sb="1" eb="5">
      <t>シリツダイガク</t>
    </rPh>
    <phoneticPr fontId="14"/>
  </si>
  <si>
    <t>学内研究費　計</t>
    <rPh sb="0" eb="2">
      <t>ガクナイ</t>
    </rPh>
    <rPh sb="2" eb="5">
      <t>ケンキュウヒ</t>
    </rPh>
    <rPh sb="6" eb="7">
      <t>ケイ</t>
    </rPh>
    <phoneticPr fontId="14"/>
  </si>
  <si>
    <t>学外研究費　計</t>
    <rPh sb="0" eb="2">
      <t>ガクガイ</t>
    </rPh>
    <rPh sb="2" eb="5">
      <t>ケンキュウヒ</t>
    </rPh>
    <rPh sb="6" eb="7">
      <t>ケイ</t>
    </rPh>
    <phoneticPr fontId="14"/>
  </si>
  <si>
    <t>※私立大学のみ</t>
    <rPh sb="0" eb="5">
      <t>コメシリツダイガク</t>
    </rPh>
    <phoneticPr fontId="14"/>
  </si>
  <si>
    <t>※国・公立大学のみ</t>
    <rPh sb="1" eb="2">
      <t>クニ</t>
    </rPh>
    <rPh sb="3" eb="5">
      <t>コウリツ</t>
    </rPh>
    <rPh sb="5" eb="7">
      <t>ダイガク</t>
    </rPh>
    <phoneticPr fontId="14"/>
  </si>
  <si>
    <t>以下に該当する金額を入力すると、左の表に自動計算で比率が反映されます</t>
    <rPh sb="0" eb="2">
      <t>イカ</t>
    </rPh>
    <rPh sb="3" eb="5">
      <t>ガイトウ</t>
    </rPh>
    <rPh sb="7" eb="9">
      <t>キンガク</t>
    </rPh>
    <rPh sb="10" eb="12">
      <t>ニュウリョク</t>
    </rPh>
    <rPh sb="16" eb="17">
      <t>ヒダリ</t>
    </rPh>
    <rPh sb="18" eb="19">
      <t>ヒョウ</t>
    </rPh>
    <rPh sb="20" eb="24">
      <t>ジドウケイサン</t>
    </rPh>
    <rPh sb="25" eb="27">
      <t>ヒリツ</t>
    </rPh>
    <rPh sb="28" eb="30">
      <t>ハンエイ</t>
    </rPh>
    <phoneticPr fontId="14"/>
  </si>
  <si>
    <t>（この部分は、紙媒体で提出する際には印刷不要です）</t>
    <rPh sb="3" eb="5">
      <t>ブブン</t>
    </rPh>
    <rPh sb="7" eb="10">
      <t>カミバイタイ</t>
    </rPh>
    <rPh sb="11" eb="13">
      <t>テイシュツ</t>
    </rPh>
    <rPh sb="15" eb="16">
      <t>サイ</t>
    </rPh>
    <rPh sb="18" eb="22">
      <t>インサツフヨウ</t>
    </rPh>
    <phoneticPr fontId="14"/>
  </si>
  <si>
    <t>費目</t>
    <rPh sb="0" eb="2">
      <t>ヒモク</t>
    </rPh>
    <phoneticPr fontId="14"/>
  </si>
  <si>
    <t>経常収入</t>
    <rPh sb="0" eb="4">
      <t>ケイジョウシュウニュウ</t>
    </rPh>
    <phoneticPr fontId="14"/>
  </si>
  <si>
    <t>人件費</t>
    <rPh sb="0" eb="3">
      <t>ジンケンヒ</t>
    </rPh>
    <phoneticPr fontId="14"/>
  </si>
  <si>
    <t>基本金組入額</t>
    <rPh sb="0" eb="5">
      <t>キホンキンクミイ</t>
    </rPh>
    <rPh sb="5" eb="6">
      <t>ガク</t>
    </rPh>
    <phoneticPr fontId="14"/>
  </si>
  <si>
    <t>寄付金</t>
    <rPh sb="0" eb="3">
      <t>キフキン</t>
    </rPh>
    <phoneticPr fontId="14"/>
  </si>
  <si>
    <t>補助金</t>
    <rPh sb="0" eb="3">
      <t>ホジョキン</t>
    </rPh>
    <phoneticPr fontId="14"/>
  </si>
  <si>
    <t>減価償却額</t>
    <rPh sb="0" eb="5">
      <t>ゲンカショウキャクガク</t>
    </rPh>
    <phoneticPr fontId="14"/>
  </si>
  <si>
    <t>基本金組入前当年度収支差額</t>
    <rPh sb="0" eb="5">
      <t>キホンキンクミイ</t>
    </rPh>
    <rPh sb="5" eb="6">
      <t>マエ</t>
    </rPh>
    <rPh sb="6" eb="13">
      <t>トウネンドシュウシサガク</t>
    </rPh>
    <phoneticPr fontId="14"/>
  </si>
  <si>
    <t>経常支出</t>
    <rPh sb="0" eb="4">
      <t>ケイジョウシシュツ</t>
    </rPh>
    <phoneticPr fontId="14"/>
  </si>
  <si>
    <t>固定資産</t>
    <rPh sb="0" eb="4">
      <t>コテイシサン</t>
    </rPh>
    <phoneticPr fontId="14"/>
  </si>
  <si>
    <t>流動資産</t>
    <rPh sb="0" eb="4">
      <t>リュウドウシサン</t>
    </rPh>
    <phoneticPr fontId="14"/>
  </si>
  <si>
    <t>純資産</t>
    <rPh sb="0" eb="3">
      <t>ジュンシサン</t>
    </rPh>
    <phoneticPr fontId="14"/>
  </si>
  <si>
    <t>退職金給与引当特定資産</t>
    <rPh sb="0" eb="3">
      <t>タイショクキン</t>
    </rPh>
    <rPh sb="3" eb="5">
      <t>キュウヨ</t>
    </rPh>
    <rPh sb="5" eb="7">
      <t>ヒキアテ</t>
    </rPh>
    <rPh sb="7" eb="11">
      <t>トクテイシサン</t>
    </rPh>
    <phoneticPr fontId="14"/>
  </si>
  <si>
    <t>固定負債</t>
    <rPh sb="0" eb="4">
      <t>コテイフサイ</t>
    </rPh>
    <phoneticPr fontId="14"/>
  </si>
  <si>
    <t>流動負債</t>
    <rPh sb="0" eb="2">
      <t>リュウドウ</t>
    </rPh>
    <rPh sb="2" eb="4">
      <t>フサイ</t>
    </rPh>
    <phoneticPr fontId="14"/>
  </si>
  <si>
    <t>繰越収支差額</t>
    <rPh sb="0" eb="2">
      <t>クリコシ</t>
    </rPh>
    <rPh sb="2" eb="4">
      <t>シュウシ</t>
    </rPh>
    <rPh sb="4" eb="6">
      <t>サガク</t>
    </rPh>
    <phoneticPr fontId="14"/>
  </si>
  <si>
    <t>現金預金</t>
    <rPh sb="0" eb="4">
      <t>ゲンキンヨキン</t>
    </rPh>
    <phoneticPr fontId="14"/>
  </si>
  <si>
    <t>退職給与引当金</t>
    <rPh sb="0" eb="2">
      <t>タイショク</t>
    </rPh>
    <rPh sb="2" eb="4">
      <t>キュウヨ</t>
    </rPh>
    <rPh sb="4" eb="7">
      <t>ヒキアテキン</t>
    </rPh>
    <phoneticPr fontId="14"/>
  </si>
  <si>
    <t>基本金</t>
    <rPh sb="0" eb="3">
      <t>キホンキン</t>
    </rPh>
    <phoneticPr fontId="14"/>
  </si>
  <si>
    <t>基本金要組入額</t>
    <rPh sb="0" eb="3">
      <t>キホンキン</t>
    </rPh>
    <rPh sb="3" eb="4">
      <t>ヨウ</t>
    </rPh>
    <rPh sb="4" eb="5">
      <t>ク</t>
    </rPh>
    <rPh sb="5" eb="6">
      <t>イ</t>
    </rPh>
    <rPh sb="6" eb="7">
      <t>ガク</t>
    </rPh>
    <phoneticPr fontId="14"/>
  </si>
  <si>
    <t>減価償却資産取得価格（図書を除く）</t>
    <rPh sb="0" eb="2">
      <t>ゲンカ</t>
    </rPh>
    <rPh sb="2" eb="4">
      <t>ショウキャク</t>
    </rPh>
    <rPh sb="4" eb="6">
      <t>シサン</t>
    </rPh>
    <rPh sb="6" eb="8">
      <t>シュトク</t>
    </rPh>
    <rPh sb="8" eb="10">
      <t>カカク</t>
    </rPh>
    <rPh sb="11" eb="13">
      <t>トショ</t>
    </rPh>
    <rPh sb="14" eb="15">
      <t>ノゾ</t>
    </rPh>
    <phoneticPr fontId="14"/>
  </si>
  <si>
    <t>減価償却累計額（図書を除く）</t>
    <rPh sb="0" eb="4">
      <t>ゲンカショウキャク</t>
    </rPh>
    <rPh sb="4" eb="6">
      <t>ルイケイ</t>
    </rPh>
    <rPh sb="6" eb="7">
      <t>ガク</t>
    </rPh>
    <rPh sb="8" eb="10">
      <t>トショ</t>
    </rPh>
    <rPh sb="11" eb="12">
      <t>ノゾ</t>
    </rPh>
    <phoneticPr fontId="14"/>
  </si>
  <si>
    <t>総負債＋純資産</t>
    <rPh sb="0" eb="3">
      <t>ソウフサイ</t>
    </rPh>
    <rPh sb="4" eb="7">
      <t>ジュンシサン</t>
    </rPh>
    <phoneticPr fontId="14"/>
  </si>
  <si>
    <t>純資産＋固定負債</t>
    <rPh sb="0" eb="3">
      <t>ジュンシサン</t>
    </rPh>
    <rPh sb="4" eb="6">
      <t>コテイ</t>
    </rPh>
    <rPh sb="6" eb="8">
      <t>フサイ</t>
    </rPh>
    <phoneticPr fontId="14"/>
  </si>
  <si>
    <t>入学金</t>
    <rPh sb="0" eb="3">
      <t>ニュウガクキン</t>
    </rPh>
    <phoneticPr fontId="14"/>
  </si>
  <si>
    <t>授業料</t>
    <rPh sb="0" eb="3">
      <t>ジュギョウリョウ</t>
    </rPh>
    <phoneticPr fontId="14"/>
  </si>
  <si>
    <t>検定料</t>
    <rPh sb="0" eb="3">
      <t>ケンテイリョウ</t>
    </rPh>
    <phoneticPr fontId="14"/>
  </si>
  <si>
    <t>受託研究収益</t>
    <rPh sb="0" eb="4">
      <t>ジュタクケンキュウ</t>
    </rPh>
    <rPh sb="4" eb="6">
      <t>シュウエキ</t>
    </rPh>
    <phoneticPr fontId="14"/>
  </si>
  <si>
    <t>受託事業収益</t>
    <rPh sb="0" eb="4">
      <t>ジュタクジギョウ</t>
    </rPh>
    <rPh sb="4" eb="6">
      <t>シュウエキ</t>
    </rPh>
    <phoneticPr fontId="14"/>
  </si>
  <si>
    <t>寄付金収益</t>
    <rPh sb="0" eb="3">
      <t>キフキン</t>
    </rPh>
    <rPh sb="3" eb="5">
      <t>シュウエキ</t>
    </rPh>
    <phoneticPr fontId="14"/>
  </si>
  <si>
    <t>経常費用</t>
    <rPh sb="0" eb="4">
      <t>ケイジョウヒヨウ</t>
    </rPh>
    <phoneticPr fontId="14"/>
  </si>
  <si>
    <t>教育研究経費</t>
    <rPh sb="0" eb="2">
      <t>キョウイク</t>
    </rPh>
    <rPh sb="2" eb="4">
      <t>ケンキュウ</t>
    </rPh>
    <rPh sb="4" eb="6">
      <t>ケイヒ</t>
    </rPh>
    <phoneticPr fontId="14"/>
  </si>
  <si>
    <t>一般管理費</t>
    <rPh sb="0" eb="5">
      <t>イッパンカンリヒ</t>
    </rPh>
    <phoneticPr fontId="14"/>
  </si>
  <si>
    <t>研究経費</t>
    <rPh sb="0" eb="4">
      <t>ケンキュウケイヒ</t>
    </rPh>
    <phoneticPr fontId="14"/>
  </si>
  <si>
    <t>教育経費</t>
    <rPh sb="0" eb="4">
      <t>キョウイクケイヒ</t>
    </rPh>
    <phoneticPr fontId="14"/>
  </si>
  <si>
    <t>科学研究費補助金等</t>
    <rPh sb="0" eb="5">
      <t>カガクケンキュウヒ</t>
    </rPh>
    <rPh sb="5" eb="8">
      <t>ホジョキン</t>
    </rPh>
    <rPh sb="8" eb="9">
      <t>ナド</t>
    </rPh>
    <phoneticPr fontId="14"/>
  </si>
  <si>
    <t>受託研究費等</t>
    <rPh sb="0" eb="5">
      <t>ジュタクケンキュウヒ</t>
    </rPh>
    <rPh sb="5" eb="6">
      <t>ナド</t>
    </rPh>
    <phoneticPr fontId="14"/>
  </si>
  <si>
    <t>教員数（実員）</t>
    <rPh sb="0" eb="3">
      <t>キョウインスウ</t>
    </rPh>
    <rPh sb="4" eb="6">
      <t>ジツイン</t>
    </rPh>
    <phoneticPr fontId="14"/>
  </si>
  <si>
    <t>学生数（実員）</t>
    <rPh sb="0" eb="3">
      <t>ガクセイスウ</t>
    </rPh>
    <rPh sb="4" eb="6">
      <t>ジツイン</t>
    </rPh>
    <phoneticPr fontId="14"/>
  </si>
  <si>
    <t>入学金＋授業料＋検定料</t>
    <rPh sb="0" eb="3">
      <t>ニュウガクキン</t>
    </rPh>
    <rPh sb="4" eb="7">
      <t>ジュギョウリョウ</t>
    </rPh>
    <rPh sb="8" eb="11">
      <t>ケンテイリョウ</t>
    </rPh>
    <phoneticPr fontId="14"/>
  </si>
  <si>
    <t>受託研究収益＋受託事業収益＋寄付金収益</t>
    <rPh sb="0" eb="6">
      <t>ジュタクケンキュウシュウエキ</t>
    </rPh>
    <rPh sb="7" eb="11">
      <t>ジュタクジギョウ</t>
    </rPh>
    <rPh sb="11" eb="13">
      <t>シュウエキ</t>
    </rPh>
    <rPh sb="14" eb="17">
      <t>キフキン</t>
    </rPh>
    <rPh sb="17" eb="19">
      <t>シュウエキ</t>
    </rPh>
    <phoneticPr fontId="14"/>
  </si>
  <si>
    <t>研究経費＋受託研究費等＋科学研究費補助金等</t>
    <rPh sb="0" eb="2">
      <t>ケンキュウ</t>
    </rPh>
    <rPh sb="2" eb="4">
      <t>ケイヒ</t>
    </rPh>
    <rPh sb="5" eb="7">
      <t>ジュタク</t>
    </rPh>
    <rPh sb="7" eb="9">
      <t>ケンキュウ</t>
    </rPh>
    <rPh sb="9" eb="10">
      <t>ヒ</t>
    </rPh>
    <rPh sb="10" eb="11">
      <t>ナド</t>
    </rPh>
    <rPh sb="12" eb="14">
      <t>カガク</t>
    </rPh>
    <rPh sb="14" eb="17">
      <t>ケンキュウヒ</t>
    </rPh>
    <rPh sb="17" eb="20">
      <t>ホジョキン</t>
    </rPh>
    <rPh sb="20" eb="21">
      <t>ナド</t>
    </rPh>
    <phoneticPr fontId="14"/>
  </si>
  <si>
    <t>共用</t>
    <phoneticPr fontId="10"/>
  </si>
  <si>
    <t>医学・歯学分野</t>
    <rPh sb="0" eb="2">
      <t>イガク</t>
    </rPh>
    <rPh sb="3" eb="5">
      <t>シガク</t>
    </rPh>
    <rPh sb="5" eb="7">
      <t>ブンヤ</t>
    </rPh>
    <phoneticPr fontId="14"/>
  </si>
  <si>
    <t>その他の分野</t>
    <rPh sb="2" eb="3">
      <t>ホカ</t>
    </rPh>
    <rPh sb="4" eb="6">
      <t>ブンヤ</t>
    </rPh>
    <phoneticPr fontId="14"/>
  </si>
  <si>
    <t>実験・実習を伴う分野</t>
    <rPh sb="0" eb="2">
      <t>ジッケン</t>
    </rPh>
    <rPh sb="3" eb="5">
      <t>ジッシュウ</t>
    </rPh>
    <rPh sb="6" eb="7">
      <t>トモナ</t>
    </rPh>
    <rPh sb="8" eb="10">
      <t>ブンヤ</t>
    </rPh>
    <phoneticPr fontId="14"/>
  </si>
  <si>
    <t>研究科名</t>
    <rPh sb="0" eb="3">
      <t>ケンキュウカ</t>
    </rPh>
    <rPh sb="3" eb="4">
      <t>メイ</t>
    </rPh>
    <phoneticPr fontId="9"/>
  </si>
  <si>
    <t>専攻名</t>
    <rPh sb="0" eb="2">
      <t>センコウ</t>
    </rPh>
    <rPh sb="2" eb="3">
      <t>メイ</t>
    </rPh>
    <phoneticPr fontId="9"/>
  </si>
  <si>
    <t>○
○
研
究
科</t>
    <rPh sb="8" eb="9">
      <t>ケン</t>
    </rPh>
    <rPh sb="10" eb="11">
      <t>キワム</t>
    </rPh>
    <rPh sb="12" eb="13">
      <t>カ</t>
    </rPh>
    <phoneticPr fontId="9"/>
  </si>
  <si>
    <t>＜学部＞</t>
    <rPh sb="1" eb="3">
      <t>ガクブ</t>
    </rPh>
    <phoneticPr fontId="14"/>
  </si>
  <si>
    <t xml:space="preserve">○
○
専
攻
・
〇
〇
課
程
</t>
    <rPh sb="4" eb="5">
      <t>セン</t>
    </rPh>
    <rPh sb="6" eb="7">
      <t>コウ</t>
    </rPh>
    <rPh sb="14" eb="15">
      <t>カ</t>
    </rPh>
    <rPh sb="16" eb="17">
      <t>ホド</t>
    </rPh>
    <phoneticPr fontId="9"/>
  </si>
  <si>
    <t>×
×
専
攻
・
×
×
課
程</t>
    <rPh sb="4" eb="5">
      <t>セン</t>
    </rPh>
    <rPh sb="6" eb="7">
      <t>コウ</t>
    </rPh>
    <rPh sb="14" eb="15">
      <t>カ</t>
    </rPh>
    <rPh sb="16" eb="17">
      <t>ホド</t>
    </rPh>
    <phoneticPr fontId="9"/>
  </si>
  <si>
    <t>研究科合計</t>
    <rPh sb="0" eb="3">
      <t>ケンキュウカ</t>
    </rPh>
    <rPh sb="3" eb="5">
      <t>ゴウケイ</t>
    </rPh>
    <phoneticPr fontId="9"/>
  </si>
  <si>
    <t>＜〇〇課程＞</t>
    <rPh sb="3" eb="5">
      <t>カテイ</t>
    </rPh>
    <phoneticPr fontId="14"/>
  </si>
  <si>
    <r>
      <t>※必須：上記の水色セルに、当該学部が該当する分野を</t>
    </r>
    <r>
      <rPr>
        <b/>
        <u/>
        <sz val="8"/>
        <color rgb="FFC00000"/>
        <rFont val="BIZ UDゴシック"/>
        <family val="3"/>
        <charset val="128"/>
      </rPr>
      <t>プルダウンから選択</t>
    </r>
    <r>
      <rPr>
        <b/>
        <sz val="8"/>
        <color rgb="FFC00000"/>
        <rFont val="BIZ UDゴシック"/>
        <family val="3"/>
        <charset val="128"/>
      </rPr>
      <t>してください。</t>
    </r>
    <rPh sb="1" eb="3">
      <t>ヒッス</t>
    </rPh>
    <rPh sb="4" eb="6">
      <t>ジョウキ</t>
    </rPh>
    <rPh sb="7" eb="9">
      <t>ミズイロ</t>
    </rPh>
    <rPh sb="13" eb="15">
      <t>トウガイ</t>
    </rPh>
    <rPh sb="15" eb="17">
      <t>ガクブ</t>
    </rPh>
    <rPh sb="18" eb="20">
      <t>ガイトウ</t>
    </rPh>
    <rPh sb="22" eb="24">
      <t>ブンヤ</t>
    </rPh>
    <rPh sb="32" eb="34">
      <t>センタク</t>
    </rPh>
    <phoneticPr fontId="14"/>
  </si>
  <si>
    <t>学部種別：</t>
    <rPh sb="0" eb="2">
      <t>ガクブ</t>
    </rPh>
    <rPh sb="2" eb="4">
      <t>シュベツ</t>
    </rPh>
    <phoneticPr fontId="4"/>
  </si>
  <si>
    <t>うち実務家専任教員数</t>
    <phoneticPr fontId="10"/>
  </si>
  <si>
    <t>人</t>
    <rPh sb="0" eb="1">
      <t>ニン</t>
    </rPh>
    <phoneticPr fontId="14"/>
  </si>
  <si>
    <t>課程種別：</t>
    <rPh sb="0" eb="2">
      <t>カテイ</t>
    </rPh>
    <rPh sb="2" eb="4">
      <t>シュベツ</t>
    </rPh>
    <phoneticPr fontId="4"/>
  </si>
  <si>
    <t>○○学部</t>
    <rPh sb="2" eb="4">
      <t>ガクブ</t>
    </rPh>
    <phoneticPr fontId="14"/>
  </si>
  <si>
    <r>
      <t xml:space="preserve">学外研究費総計
</t>
    </r>
    <r>
      <rPr>
        <sz val="8"/>
        <rFont val="BIZ UDPゴシック"/>
        <family val="3"/>
        <charset val="128"/>
      </rPr>
      <t>（各学部の学外研究費の和）</t>
    </r>
    <rPh sb="0" eb="2">
      <t>ガクガイ</t>
    </rPh>
    <rPh sb="2" eb="5">
      <t>ケンキュウヒ</t>
    </rPh>
    <rPh sb="5" eb="7">
      <t>ソウケイ</t>
    </rPh>
    <rPh sb="9" eb="12">
      <t>カクガクブ</t>
    </rPh>
    <rPh sb="13" eb="18">
      <t>ガクガイケンキュウヒ</t>
    </rPh>
    <rPh sb="19" eb="20">
      <t>ワ</t>
    </rPh>
    <phoneticPr fontId="6"/>
  </si>
  <si>
    <t>学生当り教育経費</t>
    <rPh sb="0" eb="3">
      <t>ガクセイアタ</t>
    </rPh>
    <rPh sb="4" eb="8">
      <t>キョウイクケイヒ</t>
    </rPh>
    <phoneticPr fontId="6"/>
  </si>
  <si>
    <t>教員当り研究経費</t>
    <rPh sb="0" eb="2">
      <t>キョウイン</t>
    </rPh>
    <rPh sb="2" eb="3">
      <t>ア</t>
    </rPh>
    <rPh sb="4" eb="8">
      <t>ケンキュウケイヒ</t>
    </rPh>
    <phoneticPr fontId="6"/>
  </si>
  <si>
    <t>教員当り広義研究経費</t>
    <rPh sb="0" eb="3">
      <t>キョウインア</t>
    </rPh>
    <rPh sb="4" eb="6">
      <t>コウギ</t>
    </rPh>
    <rPh sb="6" eb="10">
      <t>ケンキュウケイヒ</t>
    </rPh>
    <phoneticPr fontId="6"/>
  </si>
  <si>
    <t>表３～８、13</t>
    <rPh sb="0" eb="1">
      <t>ヒョウ</t>
    </rPh>
    <phoneticPr fontId="28"/>
  </si>
  <si>
    <t>その他（医療経費等）の減価償却額</t>
    <rPh sb="2" eb="3">
      <t>ホカ</t>
    </rPh>
    <rPh sb="4" eb="8">
      <t>イリョウケイヒ</t>
    </rPh>
    <rPh sb="8" eb="9">
      <t>トウ</t>
    </rPh>
    <rPh sb="11" eb="16">
      <t>ゲンカショウキャクガク</t>
    </rPh>
    <phoneticPr fontId="14"/>
  </si>
  <si>
    <t>教育活動収支・管理経費の減価償却額</t>
    <rPh sb="0" eb="6">
      <t>キョウイクカツドウシュウシ</t>
    </rPh>
    <rPh sb="7" eb="11">
      <t>カンリケイヒ</t>
    </rPh>
    <rPh sb="12" eb="17">
      <t>ゲンカショウキャクガク</t>
    </rPh>
    <phoneticPr fontId="14"/>
  </si>
  <si>
    <t>教育活動収支・教育研究経費の減価償却額</t>
    <rPh sb="0" eb="6">
      <t>キョウイクカツドウシュウシ</t>
    </rPh>
    <rPh sb="7" eb="13">
      <t>キョウイクケンキュウケイヒ</t>
    </rPh>
    <rPh sb="14" eb="19">
      <t>ゲンカショウキャクガク</t>
    </rPh>
    <phoneticPr fontId="14"/>
  </si>
  <si>
    <t>教育活動外収支・借入金等利息</t>
    <rPh sb="0" eb="5">
      <t>キョウイクカツドウガイ</t>
    </rPh>
    <rPh sb="5" eb="7">
      <t>シュウシ</t>
    </rPh>
    <rPh sb="8" eb="12">
      <t>カリイレキントウ</t>
    </rPh>
    <rPh sb="12" eb="14">
      <t>リソク</t>
    </rPh>
    <phoneticPr fontId="14"/>
  </si>
  <si>
    <t>教育活動収支・管理経費</t>
    <rPh sb="0" eb="6">
      <t>キョウイクカツドウシュウシ</t>
    </rPh>
    <rPh sb="7" eb="11">
      <t>カンリケイヒ</t>
    </rPh>
    <phoneticPr fontId="14"/>
  </si>
  <si>
    <t>教育活動収支・教育研究経費</t>
    <rPh sb="0" eb="6">
      <t>キョウイクカツドウシュウシ</t>
    </rPh>
    <rPh sb="7" eb="13">
      <t>キョウイクケンキュウケイヒ</t>
    </rPh>
    <phoneticPr fontId="14"/>
  </si>
  <si>
    <t>教育活動収支・人件費</t>
    <rPh sb="0" eb="4">
      <t>キョウイクカツドウ</t>
    </rPh>
    <rPh sb="4" eb="6">
      <t>シュウシ</t>
    </rPh>
    <rPh sb="7" eb="10">
      <t>ジンケンヒ</t>
    </rPh>
    <phoneticPr fontId="14"/>
  </si>
  <si>
    <t>事業活動支出計</t>
    <rPh sb="0" eb="6">
      <t>ジギョウカツドウシシュツ</t>
    </rPh>
    <rPh sb="6" eb="7">
      <t>ケイ</t>
    </rPh>
    <phoneticPr fontId="14"/>
  </si>
  <si>
    <t>教育活動外支出計</t>
    <rPh sb="0" eb="5">
      <t>キョウイクカツドウガイ</t>
    </rPh>
    <rPh sb="5" eb="7">
      <t>シシュツ</t>
    </rPh>
    <rPh sb="7" eb="8">
      <t>ケイ</t>
    </rPh>
    <phoneticPr fontId="14"/>
  </si>
  <si>
    <t>教育活動支出計</t>
    <rPh sb="0" eb="2">
      <t>キョウイク</t>
    </rPh>
    <rPh sb="2" eb="4">
      <t>カツドウ</t>
    </rPh>
    <rPh sb="4" eb="6">
      <t>シシュツ</t>
    </rPh>
    <rPh sb="6" eb="7">
      <t>ケイ</t>
    </rPh>
    <phoneticPr fontId="14"/>
  </si>
  <si>
    <t>教育活動収支以外のの補助金
（特別収支の施設設備補助金 等）</t>
    <rPh sb="6" eb="8">
      <t>イガイ</t>
    </rPh>
    <rPh sb="28" eb="29">
      <t>トウ</t>
    </rPh>
    <phoneticPr fontId="14"/>
  </si>
  <si>
    <t>教育活動収支の補助金
（教育活動収支の経常費等補助金）</t>
    <rPh sb="12" eb="14">
      <t>キョウイク</t>
    </rPh>
    <rPh sb="14" eb="16">
      <t>カツドウ</t>
    </rPh>
    <rPh sb="16" eb="18">
      <t>シュウシ</t>
    </rPh>
    <rPh sb="19" eb="23">
      <t>ケイジョウヒトウ</t>
    </rPh>
    <rPh sb="23" eb="26">
      <t>ホジョキン</t>
    </rPh>
    <phoneticPr fontId="14"/>
  </si>
  <si>
    <r>
      <t xml:space="preserve">教育活動収支以外の寄付金
</t>
    </r>
    <r>
      <rPr>
        <sz val="6"/>
        <rFont val="BIZ UDゴシック"/>
        <family val="3"/>
        <charset val="128"/>
      </rPr>
      <t>（特別収支（その他の特別収入）の寄付金 等）</t>
    </r>
    <rPh sb="6" eb="8">
      <t>イガイ</t>
    </rPh>
    <rPh sb="14" eb="18">
      <t>トクベツシュウシ</t>
    </rPh>
    <rPh sb="21" eb="22">
      <t>タ</t>
    </rPh>
    <rPh sb="23" eb="27">
      <t>トクベツシュウニュウ</t>
    </rPh>
    <rPh sb="29" eb="32">
      <t>キフキン</t>
    </rPh>
    <rPh sb="33" eb="34">
      <t>トウ</t>
    </rPh>
    <phoneticPr fontId="14"/>
  </si>
  <si>
    <t>教育活動収支の寄付金</t>
    <phoneticPr fontId="14"/>
  </si>
  <si>
    <t>教育活動収支・学生生徒等納付金</t>
    <rPh sb="0" eb="6">
      <t>キョウイクカツドウシュウシ</t>
    </rPh>
    <rPh sb="7" eb="12">
      <t>ガクセイセイトトウ</t>
    </rPh>
    <rPh sb="12" eb="15">
      <t>ノウフキン</t>
    </rPh>
    <phoneticPr fontId="14"/>
  </si>
  <si>
    <t>事業活動収入計</t>
    <rPh sb="0" eb="6">
      <t>ジギョウカツドウシュウニュウ</t>
    </rPh>
    <rPh sb="6" eb="7">
      <t>ケイ</t>
    </rPh>
    <phoneticPr fontId="14"/>
  </si>
  <si>
    <t>教育活動外収入計</t>
    <rPh sb="0" eb="5">
      <t>キョウイクカツドウガイ</t>
    </rPh>
    <rPh sb="5" eb="7">
      <t>シュウニュウ</t>
    </rPh>
    <rPh sb="7" eb="8">
      <t>ケイ</t>
    </rPh>
    <phoneticPr fontId="14"/>
  </si>
  <si>
    <t>教育活動収入計</t>
    <rPh sb="0" eb="4">
      <t>キョウイクカツドウ</t>
    </rPh>
    <rPh sb="4" eb="6">
      <t>シュウニュウ</t>
    </rPh>
    <rPh sb="6" eb="7">
      <t>ケイ</t>
    </rPh>
    <phoneticPr fontId="14"/>
  </si>
  <si>
    <t>教育活動収支の寄付金</t>
  </si>
  <si>
    <t>前受金</t>
    <phoneticPr fontId="14"/>
  </si>
  <si>
    <t>負債の部合計（総負債）</t>
    <rPh sb="0" eb="2">
      <t>フサイ</t>
    </rPh>
    <rPh sb="3" eb="4">
      <t>ブ</t>
    </rPh>
    <rPh sb="4" eb="6">
      <t>ゴウケイ</t>
    </rPh>
    <rPh sb="7" eb="10">
      <t>ソウフサイ</t>
    </rPh>
    <phoneticPr fontId="14"/>
  </si>
  <si>
    <t>資産の部合計（総資産）</t>
    <rPh sb="0" eb="2">
      <t>シサン</t>
    </rPh>
    <rPh sb="3" eb="4">
      <t>ブ</t>
    </rPh>
    <rPh sb="4" eb="6">
      <t>ゴウケイ</t>
    </rPh>
    <rPh sb="7" eb="10">
      <t>ソウシサン</t>
    </rPh>
    <phoneticPr fontId="14"/>
  </si>
  <si>
    <t>※条件付き書式が適用されているため、オートフィルでのコピー＆ペーストは厳禁です（適用先が変更されてしまうため）。</t>
    <rPh sb="1" eb="4">
      <t>ジョウケンツ</t>
    </rPh>
    <rPh sb="5" eb="7">
      <t>ショシキ</t>
    </rPh>
    <rPh sb="8" eb="10">
      <t>テキヨウ</t>
    </rPh>
    <rPh sb="35" eb="37">
      <t>ゲンキン</t>
    </rPh>
    <rPh sb="40" eb="43">
      <t>テキヨウサキ</t>
    </rPh>
    <rPh sb="44" eb="46">
      <t>ヘンコウ</t>
    </rPh>
    <phoneticPr fontId="14"/>
  </si>
  <si>
    <t>　　　　　⇒尚、該当するセルの色が黄色に変わったら「改善課題」、赤色に変わったら「是正勧告」です。</t>
    <rPh sb="6" eb="7">
      <t>ナオ</t>
    </rPh>
    <rPh sb="8" eb="10">
      <t>ガイトウ</t>
    </rPh>
    <rPh sb="15" eb="16">
      <t>イロ</t>
    </rPh>
    <rPh sb="17" eb="19">
      <t>キイロ</t>
    </rPh>
    <rPh sb="20" eb="21">
      <t>カ</t>
    </rPh>
    <rPh sb="26" eb="30">
      <t>カイゼンカダイ</t>
    </rPh>
    <rPh sb="32" eb="34">
      <t>アカイロ</t>
    </rPh>
    <rPh sb="35" eb="36">
      <t>カ</t>
    </rPh>
    <rPh sb="41" eb="45">
      <t>ゼセイカンコク</t>
    </rPh>
    <phoneticPr fontId="14"/>
  </si>
  <si>
    <t>　　　※上記の表の水色で囲われたセルに条件付き書式が設定されています。コピーペーストする際は、書式ごと貼り付けを行ってください。
　　　　</t>
    <rPh sb="4" eb="6">
      <t>ジョウキ</t>
    </rPh>
    <rPh sb="7" eb="8">
      <t>ヒョウ</t>
    </rPh>
    <rPh sb="9" eb="11">
      <t>ミズイロ</t>
    </rPh>
    <rPh sb="12" eb="13">
      <t>カコ</t>
    </rPh>
    <rPh sb="19" eb="22">
      <t>ジョウケンツ</t>
    </rPh>
    <rPh sb="23" eb="25">
      <t>ショシキ</t>
    </rPh>
    <rPh sb="26" eb="28">
      <t>セッテイ</t>
    </rPh>
    <rPh sb="44" eb="45">
      <t>サイ</t>
    </rPh>
    <rPh sb="47" eb="49">
      <t>ショシキ</t>
    </rPh>
    <rPh sb="51" eb="52">
      <t>ハ</t>
    </rPh>
    <rPh sb="53" eb="54">
      <t>ツ</t>
    </rPh>
    <rPh sb="56" eb="57">
      <t>オコナ</t>
    </rPh>
    <phoneticPr fontId="4"/>
  </si>
  <si>
    <t>博士（博士後期）課程</t>
    <rPh sb="0" eb="2">
      <t>ハカセ</t>
    </rPh>
    <rPh sb="3" eb="5">
      <t>ハカセ</t>
    </rPh>
    <rPh sb="5" eb="7">
      <t>コウキ</t>
    </rPh>
    <rPh sb="8" eb="10">
      <t>カテイ</t>
    </rPh>
    <phoneticPr fontId="14"/>
  </si>
  <si>
    <t>※プルダウン作成のため、上記の表は削除等を行わないでください。</t>
    <rPh sb="6" eb="8">
      <t>サクセイ</t>
    </rPh>
    <rPh sb="12" eb="14">
      <t>ジョウキ</t>
    </rPh>
    <rPh sb="15" eb="16">
      <t>ヒョウ</t>
    </rPh>
    <rPh sb="17" eb="19">
      <t>サクジョ</t>
    </rPh>
    <rPh sb="19" eb="20">
      <t>ナド</t>
    </rPh>
    <rPh sb="21" eb="22">
      <t>オコナ</t>
    </rPh>
    <phoneticPr fontId="14"/>
  </si>
  <si>
    <t>専門職学位課程</t>
    <rPh sb="0" eb="5">
      <t>センモンショクガクイ</t>
    </rPh>
    <rPh sb="5" eb="7">
      <t>カテイ</t>
    </rPh>
    <phoneticPr fontId="14"/>
  </si>
  <si>
    <t>修士（博士前期）課程</t>
    <rPh sb="0" eb="2">
      <t>シュウシ</t>
    </rPh>
    <rPh sb="3" eb="5">
      <t>ハカセ</t>
    </rPh>
    <rPh sb="5" eb="7">
      <t>ゼンキ</t>
    </rPh>
    <rPh sb="8" eb="10">
      <t>カテイ</t>
    </rPh>
    <phoneticPr fontId="14"/>
  </si>
  <si>
    <t>プルダウン用</t>
    <rPh sb="5" eb="6">
      <t>ヨウ</t>
    </rPh>
    <phoneticPr fontId="14"/>
  </si>
  <si>
    <t>＜編入学＞</t>
    <rPh sb="1" eb="2">
      <t>ヘン</t>
    </rPh>
    <rPh sb="2" eb="4">
      <t>ニュウガク</t>
    </rPh>
    <phoneticPr fontId="10"/>
  </si>
  <si>
    <t>○○学部</t>
    <rPh sb="2" eb="3">
      <t>ガク</t>
    </rPh>
    <rPh sb="3" eb="4">
      <t>ブ</t>
    </rPh>
    <phoneticPr fontId="9"/>
  </si>
  <si>
    <t>○
○
学
科</t>
    <rPh sb="4" eb="5">
      <t>ガク</t>
    </rPh>
    <rPh sb="6" eb="7">
      <t>カ</t>
    </rPh>
    <phoneticPr fontId="9"/>
  </si>
  <si>
    <r>
      <t>×</t>
    </r>
    <r>
      <rPr>
        <strike/>
        <sz val="10"/>
        <rFont val="BIZ UDゴシック"/>
        <family val="3"/>
        <charset val="128"/>
      </rPr>
      <t xml:space="preserve">
</t>
    </r>
    <r>
      <rPr>
        <sz val="10"/>
        <rFont val="BIZ UDゴシック"/>
        <family val="3"/>
        <charset val="128"/>
      </rPr>
      <t>×
学
科</t>
    </r>
    <rPh sb="4" eb="5">
      <t>ガク</t>
    </rPh>
    <rPh sb="6" eb="7">
      <t>カ</t>
    </rPh>
    <phoneticPr fontId="9"/>
  </si>
  <si>
    <t>１クラスのみ開講される科目を複数の教員が担当する場合は、基幹教員とそれ以外の教員の人数比をもとに記載してください。複数の基幹教員が担当している場合、その人数比を同様に記載してください。
例①：基幹教員4人、基幹教員以外の教員1人で担当の場合は、基幹教員担当科目数0.8
例②：基幹教員以外の教員のみ５人で担当の場合は、基幹教員担当科目数0</t>
    <rPh sb="57" eb="59">
      <t>フクスウ</t>
    </rPh>
    <rPh sb="60" eb="64">
      <t>キカンキョウイン</t>
    </rPh>
    <rPh sb="65" eb="67">
      <t>タントウ</t>
    </rPh>
    <rPh sb="71" eb="73">
      <t>バアイ</t>
    </rPh>
    <phoneticPr fontId="6"/>
  </si>
  <si>
    <t>経費計算換算用</t>
    <rPh sb="0" eb="4">
      <t>ケイヒケイサン</t>
    </rPh>
    <rPh sb="4" eb="7">
      <t>カンサンヨウ</t>
    </rPh>
    <phoneticPr fontId="14"/>
  </si>
  <si>
    <t>百分率換算</t>
    <rPh sb="0" eb="3">
      <t>ヒャクブンリツ</t>
    </rPh>
    <rPh sb="3" eb="5">
      <t>カンサン</t>
    </rPh>
    <phoneticPr fontId="14"/>
  </si>
  <si>
    <r>
      <t>11 ＜</t>
    </r>
    <r>
      <rPr>
        <b/>
        <sz val="11"/>
        <color rgb="FFFF0000"/>
        <rFont val="BIZ UDPゴシック"/>
        <family val="3"/>
        <charset val="128"/>
      </rPr>
      <t>重要：必ずご確認ください</t>
    </r>
    <r>
      <rPr>
        <sz val="11"/>
        <color rgb="FFFF0000"/>
        <rFont val="BIZ UDPゴシック"/>
        <family val="3"/>
        <charset val="128"/>
      </rPr>
      <t>＞学部・学科を追加する際の留意点
・学部を追加する場合：表内に条件付き書式が入力されていますので、</t>
    </r>
    <r>
      <rPr>
        <b/>
        <u/>
        <sz val="11"/>
        <color rgb="FFFF0000"/>
        <rFont val="BIZ UDPゴシック"/>
        <family val="3"/>
        <charset val="128"/>
      </rPr>
      <t>書式を含めて表ごとコピー＆ペースト</t>
    </r>
    <r>
      <rPr>
        <sz val="11"/>
        <color rgb="FFFF0000"/>
        <rFont val="BIZ UDPゴシック"/>
        <family val="3"/>
        <charset val="128"/>
      </rPr>
      <t>を行ってください。
・学科を追加する場合：行を挿入する際に、1つ上の行の書式がコピーされていないか必ず確かめてください。
             →書式がコピーされていない場合（挿入したセルに色がついていない場合）：学部を追加する場合と同様に、</t>
    </r>
    <r>
      <rPr>
        <b/>
        <u/>
        <sz val="11"/>
        <color rgb="FFFF0000"/>
        <rFont val="BIZ UDPゴシック"/>
        <family val="3"/>
        <charset val="128"/>
      </rPr>
      <t>書式を含めて該当する行ごとコピー＆ペースト</t>
    </r>
    <r>
      <rPr>
        <sz val="11"/>
        <color rgb="FFFF0000"/>
        <rFont val="BIZ UDPゴシック"/>
        <family val="3"/>
        <charset val="128"/>
      </rPr>
      <t xml:space="preserve">を行ってください。
　　　　　　→書式がコピーされている場合（挿入したセルに色がついている場合）：青色の太枠で囲われたセルに条件付き書式が入力されています。適用先の書き換えを防ぐため、
                </t>
    </r>
    <r>
      <rPr>
        <b/>
        <u/>
        <sz val="11"/>
        <color rgb="FFFF0000"/>
        <rFont val="BIZ UDPゴシック"/>
        <family val="3"/>
        <charset val="128"/>
      </rPr>
      <t>行を挿入する際は「下と同じ書式を適用（B）」を選択し、条件付き書式がコピーされていないことを確認してから、</t>
    </r>
    <r>
      <rPr>
        <sz val="11"/>
        <color rgb="FFFF0000"/>
        <rFont val="BIZ UDPゴシック"/>
        <family val="3"/>
        <charset val="128"/>
      </rPr>
      <t>上記同様に書式を含めて該当する行ごとコピー＆ペースト
                を行ってください。</t>
    </r>
    <rPh sb="4" eb="6">
      <t>ジュウヨウ</t>
    </rPh>
    <rPh sb="7" eb="8">
      <t>カナラ</t>
    </rPh>
    <rPh sb="10" eb="12">
      <t>カクニン</t>
    </rPh>
    <rPh sb="17" eb="19">
      <t>ガクブ</t>
    </rPh>
    <rPh sb="20" eb="22">
      <t>ガッカ</t>
    </rPh>
    <rPh sb="23" eb="25">
      <t>ツイカ</t>
    </rPh>
    <rPh sb="27" eb="28">
      <t>サイ</t>
    </rPh>
    <rPh sb="29" eb="32">
      <t>リュウイテン</t>
    </rPh>
    <rPh sb="34" eb="36">
      <t>ガクブ</t>
    </rPh>
    <rPh sb="37" eb="39">
      <t>ツイカ</t>
    </rPh>
    <rPh sb="41" eb="43">
      <t>バアイ</t>
    </rPh>
    <rPh sb="44" eb="46">
      <t>ヒョウナイ</t>
    </rPh>
    <rPh sb="47" eb="50">
      <t>ジョウケンツ</t>
    </rPh>
    <rPh sb="51" eb="53">
      <t>ショシキ</t>
    </rPh>
    <rPh sb="54" eb="56">
      <t>ニュウリョク</t>
    </rPh>
    <rPh sb="65" eb="67">
      <t>ショシキ</t>
    </rPh>
    <rPh sb="68" eb="69">
      <t>フク</t>
    </rPh>
    <rPh sb="71" eb="72">
      <t>ヒョウ</t>
    </rPh>
    <rPh sb="83" eb="84">
      <t>オコナ</t>
    </rPh>
    <rPh sb="93" eb="95">
      <t>ガッカ</t>
    </rPh>
    <rPh sb="96" eb="98">
      <t>ツイカ</t>
    </rPh>
    <rPh sb="100" eb="102">
      <t>バアイ</t>
    </rPh>
    <rPh sb="103" eb="104">
      <t>ギョウ</t>
    </rPh>
    <rPh sb="105" eb="107">
      <t>ソウニュウ</t>
    </rPh>
    <rPh sb="109" eb="110">
      <t>サイ</t>
    </rPh>
    <rPh sb="114" eb="115">
      <t>ウエ</t>
    </rPh>
    <rPh sb="116" eb="117">
      <t>ギョウ</t>
    </rPh>
    <rPh sb="118" eb="120">
      <t>ショシキ</t>
    </rPh>
    <rPh sb="131" eb="132">
      <t>カナラ</t>
    </rPh>
    <rPh sb="133" eb="134">
      <t>タシ</t>
    </rPh>
    <rPh sb="157" eb="159">
      <t>ショシキ</t>
    </rPh>
    <rPh sb="169" eb="171">
      <t>バアイ</t>
    </rPh>
    <rPh sb="172" eb="174">
      <t>ソウニュウ</t>
    </rPh>
    <rPh sb="179" eb="180">
      <t>イロ</t>
    </rPh>
    <rPh sb="187" eb="189">
      <t>バアイ</t>
    </rPh>
    <rPh sb="191" eb="193">
      <t>ガクブ</t>
    </rPh>
    <rPh sb="194" eb="196">
      <t>ツイカ</t>
    </rPh>
    <rPh sb="198" eb="200">
      <t>バアイ</t>
    </rPh>
    <rPh sb="201" eb="203">
      <t>ドウヨウ</t>
    </rPh>
    <rPh sb="205" eb="207">
      <t>ショシキ</t>
    </rPh>
    <rPh sb="208" eb="209">
      <t>フク</t>
    </rPh>
    <rPh sb="211" eb="213">
      <t>ガイトウ</t>
    </rPh>
    <rPh sb="215" eb="216">
      <t>ギョウ</t>
    </rPh>
    <rPh sb="227" eb="228">
      <t>オコナ</t>
    </rPh>
    <rPh sb="243" eb="245">
      <t>ショシキ</t>
    </rPh>
    <rPh sb="254" eb="256">
      <t>バアイ</t>
    </rPh>
    <rPh sb="257" eb="259">
      <t>ソウニュウ</t>
    </rPh>
    <rPh sb="264" eb="265">
      <t>イロ</t>
    </rPh>
    <rPh sb="271" eb="273">
      <t>バアイ</t>
    </rPh>
    <rPh sb="275" eb="277">
      <t>アオイロ</t>
    </rPh>
    <rPh sb="278" eb="280">
      <t>フトワク</t>
    </rPh>
    <rPh sb="281" eb="282">
      <t>カコ</t>
    </rPh>
    <rPh sb="288" eb="291">
      <t>ジョウケンツ</t>
    </rPh>
    <rPh sb="292" eb="294">
      <t>ショシキ</t>
    </rPh>
    <rPh sb="295" eb="297">
      <t>ニュウリョク</t>
    </rPh>
    <rPh sb="304" eb="307">
      <t>テキヨウサキ</t>
    </rPh>
    <rPh sb="308" eb="309">
      <t>カ</t>
    </rPh>
    <rPh sb="310" eb="311">
      <t>カ</t>
    </rPh>
    <rPh sb="313" eb="314">
      <t>フセ</t>
    </rPh>
    <rPh sb="335" eb="336">
      <t>ギョウ</t>
    </rPh>
    <rPh sb="337" eb="339">
      <t>ソウニュウ</t>
    </rPh>
    <rPh sb="341" eb="342">
      <t>サイ</t>
    </rPh>
    <rPh sb="344" eb="345">
      <t>シタ</t>
    </rPh>
    <rPh sb="346" eb="347">
      <t>オナ</t>
    </rPh>
    <rPh sb="348" eb="350">
      <t>ショシキ</t>
    </rPh>
    <rPh sb="351" eb="353">
      <t>テキヨウ</t>
    </rPh>
    <rPh sb="358" eb="360">
      <t>センタク</t>
    </rPh>
    <rPh sb="362" eb="365">
      <t>ジョウケンツ</t>
    </rPh>
    <rPh sb="366" eb="368">
      <t>ショシキ</t>
    </rPh>
    <rPh sb="381" eb="383">
      <t>カクニン</t>
    </rPh>
    <rPh sb="388" eb="392">
      <t>ジョウキドウヨウ</t>
    </rPh>
    <rPh sb="393" eb="395">
      <t>ショシキ</t>
    </rPh>
    <rPh sb="396" eb="397">
      <t>フク</t>
    </rPh>
    <rPh sb="399" eb="401">
      <t>ガイトウ</t>
    </rPh>
    <rPh sb="403" eb="404">
      <t>ギョウ</t>
    </rPh>
    <rPh sb="432" eb="433">
      <t>オコナ</t>
    </rPh>
    <phoneticPr fontId="14"/>
  </si>
  <si>
    <t>「A/B」「N-1年度入学者の学科計に対する割合（％）」「N-1年度入学者の学部計に対する割合（％）」は小数点以下第３位を四捨五入し、小数点第２位まで表示してください。</t>
    <rPh sb="9" eb="10">
      <t>ネン</t>
    </rPh>
    <rPh sb="10" eb="11">
      <t>ド</t>
    </rPh>
    <rPh sb="11" eb="14">
      <t>ニュウガクシャ</t>
    </rPh>
    <rPh sb="15" eb="17">
      <t>ガッカ</t>
    </rPh>
    <rPh sb="17" eb="18">
      <t>ケイ</t>
    </rPh>
    <rPh sb="19" eb="20">
      <t>タイ</t>
    </rPh>
    <rPh sb="22" eb="24">
      <t>ワリアイ</t>
    </rPh>
    <rPh sb="32" eb="33">
      <t>ネン</t>
    </rPh>
    <rPh sb="33" eb="34">
      <t>ド</t>
    </rPh>
    <rPh sb="34" eb="37">
      <t>ニュウガクシャ</t>
    </rPh>
    <rPh sb="38" eb="40">
      <t>ガクブ</t>
    </rPh>
    <rPh sb="40" eb="41">
      <t>ケイ</t>
    </rPh>
    <rPh sb="42" eb="43">
      <t>タイ</t>
    </rPh>
    <rPh sb="45" eb="47">
      <t>ワリアイ</t>
    </rPh>
    <rPh sb="52" eb="54">
      <t>ショウスウ</t>
    </rPh>
    <rPh sb="54" eb="55">
      <t>テン</t>
    </rPh>
    <rPh sb="55" eb="57">
      <t>イカ</t>
    </rPh>
    <rPh sb="57" eb="58">
      <t>ダイ</t>
    </rPh>
    <rPh sb="59" eb="60">
      <t>イ</t>
    </rPh>
    <rPh sb="61" eb="65">
      <t>シシャゴニュウ</t>
    </rPh>
    <phoneticPr fontId="9"/>
  </si>
  <si>
    <t>留年者数は、各年度とも５月１日時点の数を記入してください。なお、原級留置制をとらない場合、留年者数として最低在学年限超過学生数を記入してください。ただし、長期履修生、休学中又は休学によって進級の遅れた者、留学中又は留学によって進級の遅れた者は除きます。</t>
    <rPh sb="0" eb="3">
      <t>リュウネンシャ</t>
    </rPh>
    <rPh sb="3" eb="4">
      <t>スウ</t>
    </rPh>
    <rPh sb="6" eb="9">
      <t>カクネンド</t>
    </rPh>
    <rPh sb="12" eb="13">
      <t>ガツ</t>
    </rPh>
    <rPh sb="14" eb="17">
      <t>ヒジテン</t>
    </rPh>
    <rPh sb="18" eb="19">
      <t>カズ</t>
    </rPh>
    <rPh sb="20" eb="22">
      <t>キニュウ</t>
    </rPh>
    <rPh sb="32" eb="36">
      <t>ゲンキュウリュウチ</t>
    </rPh>
    <rPh sb="36" eb="37">
      <t>セイ</t>
    </rPh>
    <rPh sb="42" eb="44">
      <t>バアイ</t>
    </rPh>
    <rPh sb="45" eb="48">
      <t>リュウネンシャ</t>
    </rPh>
    <rPh sb="48" eb="49">
      <t>スウ</t>
    </rPh>
    <rPh sb="52" eb="63">
      <t>サイテイザイガクネンゲンチョウカガクセイスウ</t>
    </rPh>
    <rPh sb="64" eb="66">
      <t>キニュウ</t>
    </rPh>
    <rPh sb="121" eb="122">
      <t>ノゾ</t>
    </rPh>
    <phoneticPr fontId="6"/>
  </si>
  <si>
    <t>授業科目ごとの履修登録者数が分かること。</t>
    <rPh sb="0" eb="2">
      <t>ジュギョウ</t>
    </rPh>
    <rPh sb="2" eb="4">
      <t>カモク</t>
    </rPh>
    <rPh sb="7" eb="9">
      <t>リシュウ</t>
    </rPh>
    <rPh sb="9" eb="11">
      <t>トウロク</t>
    </rPh>
    <rPh sb="11" eb="12">
      <t>シャ</t>
    </rPh>
    <rPh sb="12" eb="13">
      <t>スウ</t>
    </rPh>
    <phoneticPr fontId="6"/>
  </si>
  <si>
    <t>学　部　総　計</t>
    <rPh sb="0" eb="1">
      <t>ガク</t>
    </rPh>
    <rPh sb="2" eb="3">
      <t>ブ</t>
    </rPh>
    <rPh sb="4" eb="5">
      <t>ソウ</t>
    </rPh>
    <rPh sb="6" eb="7">
      <t>ケイ</t>
    </rPh>
    <phoneticPr fontId="9"/>
  </si>
  <si>
    <t>編入学を実施している場合、定員と編入学者数が(a)の情報とは別に分けられていること。</t>
    <rPh sb="0" eb="3">
      <t>ヘンニュウガク</t>
    </rPh>
    <rPh sb="13" eb="15">
      <t>テイイン</t>
    </rPh>
    <rPh sb="16" eb="21">
      <t>ヘンニュウガクシャスウ</t>
    </rPh>
    <rPh sb="26" eb="28">
      <t>ジョウホウ</t>
    </rPh>
    <rPh sb="30" eb="31">
      <t>ベツ</t>
    </rPh>
    <rPh sb="32" eb="33">
      <t>ワ</t>
    </rPh>
    <phoneticPr fontId="14"/>
  </si>
  <si>
    <t>学部については、学科単位の情報が記載されていること（入学者の受け入れが学科を単位とせず、それよりも大きな単位である場合を除く）。また、(a)及び(b)が全学部合計した数としても分かること。研究科については、専攻別かつ学位課程（博士・修士・専門職）別であること。</t>
    <rPh sb="57" eb="59">
      <t>バアイ</t>
    </rPh>
    <rPh sb="60" eb="61">
      <t>ノゾ</t>
    </rPh>
    <rPh sb="70" eb="71">
      <t>オヨ</t>
    </rPh>
    <rPh sb="76" eb="79">
      <t>ゼンガクブ</t>
    </rPh>
    <rPh sb="79" eb="81">
      <t>ゴウケイ</t>
    </rPh>
    <rPh sb="83" eb="84">
      <t>カズ</t>
    </rPh>
    <rPh sb="88" eb="89">
      <t>ワ</t>
    </rPh>
    <phoneticPr fontId="14"/>
  </si>
  <si>
    <t>学士課程の入試の種類は「一般選抜」「総合型選抜」「推薦型選抜」「その他」とし、いずれかに集計してください。修士・博士課程及び専門職学位課程（法科大学院以外）の入試の種類は、実態に合わせて適宜欄の編集・追加・削除を行ってください。</t>
    <rPh sb="0" eb="4">
      <t>ガクシカテイ</t>
    </rPh>
    <rPh sb="5" eb="7">
      <t>ニュウシ</t>
    </rPh>
    <rPh sb="8" eb="10">
      <t>シュルイ</t>
    </rPh>
    <rPh sb="12" eb="16">
      <t>イッパンセンバツ</t>
    </rPh>
    <rPh sb="18" eb="21">
      <t>ソウゴウガタ</t>
    </rPh>
    <rPh sb="21" eb="23">
      <t>センバツ</t>
    </rPh>
    <rPh sb="28" eb="30">
      <t>センバツ</t>
    </rPh>
    <rPh sb="34" eb="35">
      <t>タ</t>
    </rPh>
    <rPh sb="44" eb="46">
      <t>シュウケイ</t>
    </rPh>
    <rPh sb="53" eb="55">
      <t>シュウシ</t>
    </rPh>
    <rPh sb="56" eb="58">
      <t>ハクシ</t>
    </rPh>
    <rPh sb="58" eb="60">
      <t>カテイ</t>
    </rPh>
    <rPh sb="60" eb="61">
      <t>オヨ</t>
    </rPh>
    <rPh sb="62" eb="64">
      <t>センモン</t>
    </rPh>
    <rPh sb="64" eb="65">
      <t>ショク</t>
    </rPh>
    <rPh sb="65" eb="67">
      <t>ガクイ</t>
    </rPh>
    <rPh sb="67" eb="69">
      <t>カテイ</t>
    </rPh>
    <rPh sb="70" eb="75">
      <t>ホウカダイガクイン</t>
    </rPh>
    <rPh sb="75" eb="77">
      <t>イガイ</t>
    </rPh>
    <rPh sb="79" eb="81">
      <t>ニュウシ</t>
    </rPh>
    <rPh sb="82" eb="84">
      <t>シュルイ</t>
    </rPh>
    <rPh sb="86" eb="88">
      <t>ジッタイ</t>
    </rPh>
    <rPh sb="89" eb="90">
      <t>アワ</t>
    </rPh>
    <rPh sb="93" eb="95">
      <t>テキギ</t>
    </rPh>
    <rPh sb="95" eb="96">
      <t>ラン</t>
    </rPh>
    <rPh sb="97" eb="99">
      <t>ヘンシュウ</t>
    </rPh>
    <rPh sb="100" eb="102">
      <t>ツイカ</t>
    </rPh>
    <rPh sb="103" eb="105">
      <t>サクジョ</t>
    </rPh>
    <rPh sb="106" eb="107">
      <t>オコナ</t>
    </rPh>
    <phoneticPr fontId="9"/>
  </si>
  <si>
    <t>職階ごとに（職階は基礎データのとおり）、年齢分布（割合）が分かること（年齢分布は基礎データのとおり）。</t>
    <phoneticPr fontId="14"/>
  </si>
  <si>
    <t>「在籍学生数（Ａ）」は、表２の「在籍学生数」欄と同じ数値を記入してください。</t>
    <rPh sb="12" eb="13">
      <t>ヒョウ</t>
    </rPh>
    <rPh sb="16" eb="18">
      <t>ザイセキ</t>
    </rPh>
    <rPh sb="18" eb="21">
      <t>ガクセイスウ</t>
    </rPh>
    <rPh sb="22" eb="23">
      <t>ラン</t>
    </rPh>
    <rPh sb="24" eb="25">
      <t>オナ</t>
    </rPh>
    <rPh sb="26" eb="28">
      <t>スウチ</t>
    </rPh>
    <rPh sb="29" eb="31">
      <t>キニュウ</t>
    </rPh>
    <phoneticPr fontId="6"/>
  </si>
  <si>
    <t>教育活動収支以外の補助金
（特別収支の施設設備補助金 等）</t>
    <rPh sb="6" eb="8">
      <t>イガイ</t>
    </rPh>
    <rPh sb="27" eb="28">
      <t>トウ</t>
    </rPh>
    <phoneticPr fontId="14"/>
  </si>
  <si>
    <t>教育・学習</t>
    <rPh sb="0" eb="2">
      <t>キョウイク</t>
    </rPh>
    <rPh sb="3" eb="5">
      <t>ガクシュウ</t>
    </rPh>
    <phoneticPr fontId="6"/>
  </si>
  <si>
    <t>「その他」とある欄は、専門職大学設置基準第13条又は大学設置基準第42条の６に定める区分以外に大学任意の区分がある場合に用いるものです。設けている場合、その区分に書き換えて作表してください。設けていない場合は科目名以降の欄をハイフンとしてください。</t>
    <rPh sb="3" eb="4">
      <t>タ</t>
    </rPh>
    <rPh sb="8" eb="9">
      <t>ラン</t>
    </rPh>
    <rPh sb="11" eb="13">
      <t>センモン</t>
    </rPh>
    <rPh sb="13" eb="14">
      <t>ショク</t>
    </rPh>
    <rPh sb="14" eb="16">
      <t>ダイガク</t>
    </rPh>
    <rPh sb="16" eb="18">
      <t>セッチ</t>
    </rPh>
    <rPh sb="18" eb="20">
      <t>キジュン</t>
    </rPh>
    <rPh sb="20" eb="21">
      <t>ダイ</t>
    </rPh>
    <rPh sb="23" eb="24">
      <t>ジョウ</t>
    </rPh>
    <rPh sb="24" eb="25">
      <t>マタ</t>
    </rPh>
    <rPh sb="26" eb="32">
      <t>ダイガクセッチキジュン</t>
    </rPh>
    <rPh sb="32" eb="33">
      <t>ダイ</t>
    </rPh>
    <rPh sb="35" eb="36">
      <t>ジョウ</t>
    </rPh>
    <rPh sb="39" eb="40">
      <t>サダ</t>
    </rPh>
    <rPh sb="42" eb="44">
      <t>クブン</t>
    </rPh>
    <rPh sb="44" eb="46">
      <t>イガイ</t>
    </rPh>
    <rPh sb="47" eb="49">
      <t>ダイガク</t>
    </rPh>
    <rPh sb="49" eb="51">
      <t>ニンイ</t>
    </rPh>
    <rPh sb="52" eb="54">
      <t>クブン</t>
    </rPh>
    <rPh sb="57" eb="59">
      <t>バアイ</t>
    </rPh>
    <rPh sb="60" eb="61">
      <t>モチ</t>
    </rPh>
    <rPh sb="68" eb="69">
      <t>モウ</t>
    </rPh>
    <rPh sb="73" eb="75">
      <t>バアイ</t>
    </rPh>
    <rPh sb="78" eb="80">
      <t>クブン</t>
    </rPh>
    <rPh sb="81" eb="82">
      <t>カ</t>
    </rPh>
    <rPh sb="83" eb="84">
      <t>カ</t>
    </rPh>
    <rPh sb="86" eb="88">
      <t>サクヒョウ</t>
    </rPh>
    <rPh sb="95" eb="96">
      <t>モウ</t>
    </rPh>
    <rPh sb="101" eb="103">
      <t>バアイ</t>
    </rPh>
    <rPh sb="104" eb="107">
      <t>カモクメイ</t>
    </rPh>
    <rPh sb="107" eb="109">
      <t>イコウ</t>
    </rPh>
    <rPh sb="110" eb="111">
      <t>ラン</t>
    </rPh>
    <phoneticPr fontId="6"/>
  </si>
  <si>
    <t>　　教育・学習</t>
    <rPh sb="2" eb="4">
      <t>キョウイク</t>
    </rPh>
    <rPh sb="4" eb="6">
      <t>ガクシュウ</t>
    </rPh>
    <phoneticPr fontId="6"/>
  </si>
  <si>
    <t>　（表２）学生</t>
    <rPh sb="2" eb="3">
      <t>ヒョウ</t>
    </rPh>
    <rPh sb="5" eb="7">
      <t>ガクセイ</t>
    </rPh>
    <phoneticPr fontId="6"/>
  </si>
  <si>
    <t xml:space="preserve">(b)
</t>
    <phoneticPr fontId="14"/>
  </si>
  <si>
    <t xml:space="preserve">(c)
</t>
    <phoneticPr fontId="14"/>
  </si>
  <si>
    <t>専　　任　　教　　員　　等</t>
    <phoneticPr fontId="10"/>
  </si>
  <si>
    <t>計</t>
  </si>
  <si>
    <t>専ら当該学部等の教育研究に従事する教員（a～b）</t>
    <phoneticPr fontId="10"/>
  </si>
  <si>
    <t>大学設置基準別表第一イ及び別表第ニに定める基幹教員数の四分の三の数</t>
    <phoneticPr fontId="10"/>
  </si>
  <si>
    <t>大学設置基準別表第ニに定める基準数</t>
    <rPh sb="11" eb="12">
      <t>サダ</t>
    </rPh>
    <rPh sb="14" eb="17">
      <t>キジュンスウ</t>
    </rPh>
    <phoneticPr fontId="10"/>
  </si>
  <si>
    <t>ー</t>
    <phoneticPr fontId="10"/>
  </si>
  <si>
    <t>専ら当該学部等の教育研究に従事する教員
（a～b）</t>
    <phoneticPr fontId="10"/>
  </si>
  <si>
    <t>人</t>
    <rPh sb="0" eb="1">
      <t>ヒト</t>
    </rPh>
    <phoneticPr fontId="10"/>
  </si>
  <si>
    <t>研究指導
教員</t>
    <rPh sb="0" eb="2">
      <t>ケンキュウ</t>
    </rPh>
    <rPh sb="2" eb="4">
      <t>シドウ</t>
    </rPh>
    <rPh sb="5" eb="7">
      <t>キョウイン</t>
    </rPh>
    <phoneticPr fontId="10"/>
  </si>
  <si>
    <t>研究指導
補助教員</t>
    <rPh sb="0" eb="2">
      <t>ケンキュウ</t>
    </rPh>
    <rPh sb="2" eb="4">
      <t>シドウ</t>
    </rPh>
    <rPh sb="5" eb="7">
      <t>ホジョ</t>
    </rPh>
    <rPh sb="7" eb="9">
      <t>キョウイン</t>
    </rPh>
    <phoneticPr fontId="10"/>
  </si>
  <si>
    <t>研究指導補助
教員基準数</t>
    <rPh sb="0" eb="2">
      <t>ケンキュウ</t>
    </rPh>
    <rPh sb="2" eb="4">
      <t>シドウ</t>
    </rPh>
    <rPh sb="4" eb="6">
      <t>ホジョ</t>
    </rPh>
    <rPh sb="7" eb="9">
      <t>キョウイン</t>
    </rPh>
    <rPh sb="9" eb="11">
      <t>キジュン</t>
    </rPh>
    <rPh sb="11" eb="12">
      <t>スウ</t>
    </rPh>
    <phoneticPr fontId="10"/>
  </si>
  <si>
    <t>２　教育研究組織の欄に、学部等連係課程（大学設置基準第41条）を記載する場合には、「学士課程」欄の「学部・学科等の名称」に</t>
    <rPh sb="2" eb="4">
      <t>キョウイク</t>
    </rPh>
    <rPh sb="4" eb="6">
      <t>ケンキュウ</t>
    </rPh>
    <rPh sb="6" eb="8">
      <t>ソシキ</t>
    </rPh>
    <rPh sb="9" eb="10">
      <t>ラン</t>
    </rPh>
    <rPh sb="12" eb="14">
      <t>ガクブ</t>
    </rPh>
    <rPh sb="14" eb="15">
      <t>トウ</t>
    </rPh>
    <rPh sb="15" eb="17">
      <t>レンケイ</t>
    </rPh>
    <rPh sb="16" eb="17">
      <t>カカリ</t>
    </rPh>
    <rPh sb="17" eb="19">
      <t>カテイ</t>
    </rPh>
    <rPh sb="20" eb="22">
      <t>ダイガク</t>
    </rPh>
    <rPh sb="22" eb="24">
      <t>セッチ</t>
    </rPh>
    <rPh sb="24" eb="26">
      <t>キジュン</t>
    </rPh>
    <rPh sb="26" eb="27">
      <t>ダイ</t>
    </rPh>
    <rPh sb="29" eb="30">
      <t>ジョウ</t>
    </rPh>
    <rPh sb="32" eb="34">
      <t>キサイ</t>
    </rPh>
    <rPh sb="36" eb="38">
      <t>バアイ</t>
    </rPh>
    <phoneticPr fontId="10"/>
  </si>
  <si>
    <t>　　そのことがわかるよう記載するとともに、備考欄に、①連係する学部又は研究科、②どの学部又は研究科から何名の教員が当該課程に</t>
    <rPh sb="21" eb="23">
      <t>ビコウ</t>
    </rPh>
    <rPh sb="23" eb="24">
      <t>ラン</t>
    </rPh>
    <rPh sb="33" eb="34">
      <t>マタ</t>
    </rPh>
    <rPh sb="44" eb="45">
      <t>マタ</t>
    </rPh>
    <phoneticPr fontId="10"/>
  </si>
  <si>
    <t>　　　</t>
    <phoneticPr fontId="10"/>
  </si>
  <si>
    <t xml:space="preserve"> なお、基幹教員制度では、学部・学科以外の組織（機構・センター等）に基幹教員が置かれることは想定されておりません。制度趣旨等については文部科学省</t>
    <rPh sb="4" eb="10">
      <t>キカンキョウインセイド</t>
    </rPh>
    <rPh sb="13" eb="15">
      <t>ガクブ</t>
    </rPh>
    <rPh sb="16" eb="18">
      <t>ガッカ</t>
    </rPh>
    <rPh sb="18" eb="20">
      <t>イガイ</t>
    </rPh>
    <rPh sb="21" eb="23">
      <t>ソシキ</t>
    </rPh>
    <rPh sb="24" eb="26">
      <t>キコウ</t>
    </rPh>
    <rPh sb="31" eb="32">
      <t>トウ</t>
    </rPh>
    <rPh sb="34" eb="38">
      <t>キカンキョウイン</t>
    </rPh>
    <rPh sb="39" eb="40">
      <t>オ</t>
    </rPh>
    <rPh sb="46" eb="48">
      <t>ソウテイ</t>
    </rPh>
    <phoneticPr fontId="10"/>
  </si>
  <si>
    <t xml:space="preserve"> が提供しているＱ＆Ａ等を参照してください。</t>
    <phoneticPr fontId="10"/>
  </si>
  <si>
    <t>　　教育研究に従事する者であって、年間８単位以上の授業科目を担当するもの（ａ、ｂ又はcに該当する者を除く）</t>
    <phoneticPr fontId="10"/>
  </si>
  <si>
    <t>８　学部・学科ごとの 「専ら当該学部等の教育研究に従事する教員（a～b）」の欄は、それぞれの左隣にある「小計（a～b)」の「計」の欄と同じ数値になります。</t>
    <phoneticPr fontId="10"/>
  </si>
  <si>
    <t>９  上記４に記載した、学部教育を担当する独立の組織がある場合には､組織名は、「学部・学科等の名称」の欄に「その他の組織等（○○）」と</t>
    <phoneticPr fontId="10"/>
  </si>
  <si>
    <t>　　記載してください。なお、上記７を踏まえ、この場合は基幹教員に関する欄はすべて「―」としてください。</t>
    <phoneticPr fontId="10"/>
  </si>
  <si>
    <t>10　教育研究実施組織の欄に、学部等連係課程（大学設置基準第41条）に関する記載をする際には、「学士課程」又は「学士課程（専門職学科等含む）」の</t>
    <rPh sb="3" eb="5">
      <t>キョウイク</t>
    </rPh>
    <rPh sb="4" eb="5">
      <t>イク</t>
    </rPh>
    <rPh sb="5" eb="7">
      <t>ケンキュウ</t>
    </rPh>
    <rPh sb="7" eb="9">
      <t>ジッシ</t>
    </rPh>
    <rPh sb="9" eb="11">
      <t>ソシキ</t>
    </rPh>
    <rPh sb="12" eb="13">
      <t>ラン</t>
    </rPh>
    <rPh sb="15" eb="17">
      <t>ガクブ</t>
    </rPh>
    <rPh sb="17" eb="18">
      <t>トウ</t>
    </rPh>
    <rPh sb="18" eb="20">
      <t>レンケイ</t>
    </rPh>
    <rPh sb="19" eb="20">
      <t>カカリ</t>
    </rPh>
    <rPh sb="20" eb="22">
      <t>カテイ</t>
    </rPh>
    <rPh sb="23" eb="25">
      <t>ダイガク</t>
    </rPh>
    <rPh sb="25" eb="27">
      <t>セッチ</t>
    </rPh>
    <rPh sb="27" eb="29">
      <t>キジュン</t>
    </rPh>
    <rPh sb="29" eb="30">
      <t>ダイ</t>
    </rPh>
    <rPh sb="32" eb="33">
      <t>ジョウ</t>
    </rPh>
    <rPh sb="35" eb="36">
      <t>カン</t>
    </rPh>
    <rPh sb="38" eb="40">
      <t>キサイ</t>
    </rPh>
    <rPh sb="43" eb="44">
      <t>サイ</t>
    </rPh>
    <rPh sb="53" eb="54">
      <t>マタ</t>
    </rPh>
    <phoneticPr fontId="10"/>
  </si>
  <si>
    <t>　　「備考欄」に学部等連係課程としての基幹教員数や所属組織等を記入してください。</t>
    <rPh sb="11" eb="13">
      <t>レンケイ</t>
    </rPh>
    <rPh sb="12" eb="13">
      <t>カカリ</t>
    </rPh>
    <rPh sb="13" eb="15">
      <t>カテイ</t>
    </rPh>
    <rPh sb="19" eb="21">
      <t>キカン</t>
    </rPh>
    <rPh sb="21" eb="23">
      <t>キョウイン</t>
    </rPh>
    <phoneticPr fontId="10"/>
  </si>
  <si>
    <t>11　基幹教員数の記入に際しては、休職、サバティカル制度等により一時的に大学を離れることによって基幹教員の要件を満たさなかった場合は基幹教員に算入しないでください。</t>
    <rPh sb="3" eb="5">
      <t>キカン</t>
    </rPh>
    <rPh sb="5" eb="7">
      <t>キョウイン</t>
    </rPh>
    <rPh sb="7" eb="8">
      <t>スウ</t>
    </rPh>
    <rPh sb="9" eb="11">
      <t>キニュウ</t>
    </rPh>
    <rPh sb="12" eb="13">
      <t>サイ</t>
    </rPh>
    <rPh sb="17" eb="19">
      <t>キュウショク</t>
    </rPh>
    <rPh sb="26" eb="28">
      <t>セイド</t>
    </rPh>
    <rPh sb="28" eb="29">
      <t>トウ</t>
    </rPh>
    <rPh sb="32" eb="35">
      <t>イチジテキ</t>
    </rPh>
    <rPh sb="36" eb="38">
      <t>ダイガク</t>
    </rPh>
    <rPh sb="39" eb="40">
      <t>ハナ</t>
    </rPh>
    <rPh sb="48" eb="52">
      <t>キカンキョウイン</t>
    </rPh>
    <rPh sb="53" eb="55">
      <t>ヨウケン</t>
    </rPh>
    <rPh sb="56" eb="57">
      <t>ミ</t>
    </rPh>
    <rPh sb="63" eb="65">
      <t>バアイ</t>
    </rPh>
    <rPh sb="66" eb="68">
      <t>キカン</t>
    </rPh>
    <rPh sb="68" eb="70">
      <t>キョウイン</t>
    </rPh>
    <rPh sb="71" eb="73">
      <t>サンニュウ</t>
    </rPh>
    <phoneticPr fontId="10"/>
  </si>
  <si>
    <t>12　基幹教員、研究指導教員及び研究指導補助教員の基準数については、それぞれ以下に定める教員数を記載してください。</t>
    <rPh sb="3" eb="5">
      <t>キカン</t>
    </rPh>
    <rPh sb="5" eb="7">
      <t>キョウイン</t>
    </rPh>
    <rPh sb="8" eb="10">
      <t>ケンキュウ</t>
    </rPh>
    <rPh sb="10" eb="12">
      <t>シドウ</t>
    </rPh>
    <rPh sb="12" eb="14">
      <t>キョウイン</t>
    </rPh>
    <rPh sb="14" eb="15">
      <t>オヨ</t>
    </rPh>
    <rPh sb="16" eb="18">
      <t>ケンキュウ</t>
    </rPh>
    <rPh sb="18" eb="20">
      <t>シドウ</t>
    </rPh>
    <rPh sb="20" eb="22">
      <t>ホジョ</t>
    </rPh>
    <rPh sb="22" eb="24">
      <t>キョウイン</t>
    </rPh>
    <rPh sb="25" eb="27">
      <t>キジュン</t>
    </rPh>
    <rPh sb="27" eb="28">
      <t>スウ</t>
    </rPh>
    <rPh sb="38" eb="40">
      <t>イカ</t>
    </rPh>
    <rPh sb="41" eb="42">
      <t>サダ</t>
    </rPh>
    <rPh sb="44" eb="46">
      <t>キョウイン</t>
    </rPh>
    <rPh sb="46" eb="47">
      <t>スウ</t>
    </rPh>
    <rPh sb="48" eb="50">
      <t>キサイ</t>
    </rPh>
    <phoneticPr fontId="10"/>
  </si>
  <si>
    <t>13　「学士課程（専門職学科等含む）」のうち、「うち実務家基幹教員数」の欄については、大学設置基準第42条の３に定める</t>
    <rPh sb="29" eb="31">
      <t>キカン</t>
    </rPh>
    <phoneticPr fontId="10"/>
  </si>
  <si>
    <t>14　「専門職学位課程」のうち、「うち実務家専任教員数」の欄については、「専門職大学院に関し必要な事項について定める件」</t>
    <rPh sb="4" eb="7">
      <t>センモンショク</t>
    </rPh>
    <rPh sb="7" eb="9">
      <t>ガクイ</t>
    </rPh>
    <rPh sb="9" eb="11">
      <t>カテイ</t>
    </rPh>
    <rPh sb="22" eb="24">
      <t>センニン</t>
    </rPh>
    <phoneticPr fontId="10"/>
  </si>
  <si>
    <t>15 「学士課程（専門職学科等含む）」のうち、「○○学部○○専門職学科」以外の学科・課程においては、「うち実務家基幹教員数」、</t>
    <rPh sb="4" eb="6">
      <t>ガクシ</t>
    </rPh>
    <rPh sb="6" eb="8">
      <t>カテイ</t>
    </rPh>
    <rPh sb="9" eb="11">
      <t>センモン</t>
    </rPh>
    <rPh sb="11" eb="12">
      <t>ショク</t>
    </rPh>
    <rPh sb="12" eb="14">
      <t>ガッカ</t>
    </rPh>
    <rPh sb="14" eb="15">
      <t>トウ</t>
    </rPh>
    <rPh sb="15" eb="16">
      <t>フク</t>
    </rPh>
    <rPh sb="26" eb="28">
      <t>ガクブ</t>
    </rPh>
    <rPh sb="30" eb="32">
      <t>センモン</t>
    </rPh>
    <rPh sb="32" eb="33">
      <t>ショク</t>
    </rPh>
    <rPh sb="33" eb="35">
      <t>ガッカ</t>
    </rPh>
    <rPh sb="36" eb="38">
      <t>イガイ</t>
    </rPh>
    <rPh sb="39" eb="41">
      <t>ガッカ</t>
    </rPh>
    <rPh sb="42" eb="44">
      <t>カテイ</t>
    </rPh>
    <rPh sb="56" eb="58">
      <t>キカン</t>
    </rPh>
    <phoneticPr fontId="10"/>
  </si>
  <si>
    <t>16　「学士課程」のうち、薬学関係（臨床に係る実践的な能力を培うことを主たる目的とするもの）の学部・学科及び教員養成に関する学部等については、</t>
    <rPh sb="4" eb="8">
      <t>ガクシカテイ</t>
    </rPh>
    <rPh sb="13" eb="15">
      <t>ヤクガク</t>
    </rPh>
    <rPh sb="15" eb="17">
      <t>カンケイ</t>
    </rPh>
    <rPh sb="18" eb="20">
      <t>リンショウ</t>
    </rPh>
    <rPh sb="21" eb="22">
      <t>カカ</t>
    </rPh>
    <rPh sb="23" eb="26">
      <t>ジッセンテキ</t>
    </rPh>
    <rPh sb="27" eb="29">
      <t>ノウリョク</t>
    </rPh>
    <rPh sb="30" eb="31">
      <t>ツチカ</t>
    </rPh>
    <rPh sb="35" eb="36">
      <t>シュ</t>
    </rPh>
    <rPh sb="38" eb="40">
      <t>モクテキ</t>
    </rPh>
    <rPh sb="52" eb="53">
      <t>オヨ</t>
    </rPh>
    <rPh sb="54" eb="56">
      <t>キョウイン</t>
    </rPh>
    <rPh sb="56" eb="58">
      <t>ヨウセイ</t>
    </rPh>
    <rPh sb="59" eb="60">
      <t>カン</t>
    </rPh>
    <rPh sb="62" eb="64">
      <t>ガクブ</t>
    </rPh>
    <phoneticPr fontId="10"/>
  </si>
  <si>
    <t>　　（平成16年文部科学省告示第175号）及び「大学設置基準別表第一イ（1）備考第十一号の規定に基づき、</t>
    <rPh sb="21" eb="22">
      <t>オヨ</t>
    </rPh>
    <phoneticPr fontId="6"/>
  </si>
  <si>
    <t>　　教員養成に関する学部に係る基幹教員について定める件」（令和5年文部科学省告示第49号）第１項及び同第２項に定める教員を指します。</t>
    <phoneticPr fontId="10"/>
  </si>
  <si>
    <t>17　大学設置基準第57条に定める教育課程等に関する事項の改善に係る先導的な取組に関する特例を受けている場合には、</t>
    <phoneticPr fontId="10"/>
  </si>
  <si>
    <t>18　「校舎敷地面積」、「運動場用地」の欄は、大学設置基準上算入できるものを含めてください。</t>
    <rPh sb="3" eb="5">
      <t>コウシャ</t>
    </rPh>
    <rPh sb="12" eb="15">
      <t>ウンドウジョウ</t>
    </rPh>
    <rPh sb="15" eb="17">
      <t>ヨウチ</t>
    </rPh>
    <rPh sb="19" eb="20">
      <t>ラン</t>
    </rPh>
    <rPh sb="22" eb="24">
      <t>ダイガク</t>
    </rPh>
    <rPh sb="24" eb="26">
      <t>セッチ</t>
    </rPh>
    <rPh sb="26" eb="28">
      <t>キジュン</t>
    </rPh>
    <rPh sb="28" eb="29">
      <t>ジョウ</t>
    </rPh>
    <rPh sb="29" eb="31">
      <t>サンニュウ</t>
    </rPh>
    <phoneticPr fontId="10"/>
  </si>
  <si>
    <t>19　寄宿舎その他大学の附属病院以外の附属施設（大学設置基準第39条第１項を参照）用地、附置研究所用地、駐車場、大学生協用地など</t>
    <phoneticPr fontId="10"/>
  </si>
  <si>
    <t>20　「校舎面積計」の欄は、学校基本調査の学校施設調査票（様式第20号）における学校建物の用途別面積の「校舎」の面積の合計としてください。</t>
    <rPh sb="4" eb="6">
      <t>コウシャ</t>
    </rPh>
    <rPh sb="6" eb="8">
      <t>メンセキ</t>
    </rPh>
    <rPh sb="8" eb="9">
      <t>ケイ</t>
    </rPh>
    <rPh sb="11" eb="12">
      <t>ラン</t>
    </rPh>
    <phoneticPr fontId="10"/>
  </si>
  <si>
    <t>21　校地面積、校舎面積の「専用」の欄には、当該大学が専用で使用する面積を記入してください。「共用」の欄には、当該大学が</t>
    <rPh sb="3" eb="5">
      <t>コウチ</t>
    </rPh>
    <rPh sb="5" eb="7">
      <t>メンセキ</t>
    </rPh>
    <rPh sb="8" eb="10">
      <t>コウシャ</t>
    </rPh>
    <rPh sb="10" eb="12">
      <t>メンセキ</t>
    </rPh>
    <phoneticPr fontId="10"/>
  </si>
  <si>
    <t>22　「基準面積」の欄は、大学設置基準第37条における「大学における校地」の面積（附属病院以外の附属施設用地及び寄宿舎の面積を除く。）</t>
    <rPh sb="4" eb="6">
      <t>キジュン</t>
    </rPh>
    <rPh sb="6" eb="8">
      <t>メンセキ</t>
    </rPh>
    <rPh sb="10" eb="11">
      <t>ラン</t>
    </rPh>
    <phoneticPr fontId="10"/>
  </si>
  <si>
    <t>　　又は大学通信教育設置基準第９条の校舎等の施設の面積としてください。</t>
    <rPh sb="2" eb="3">
      <t>マタ</t>
    </rPh>
    <rPh sb="14" eb="15">
      <t>ダイ</t>
    </rPh>
    <rPh sb="16" eb="17">
      <t>ジョウ</t>
    </rPh>
    <phoneticPr fontId="10"/>
  </si>
  <si>
    <t>23　「教員研究室」の欄は、基幹教員及び専ら当該大学の教育研究に従事する教員の研究室数を記入してください。</t>
    <rPh sb="4" eb="6">
      <t>キョウイン</t>
    </rPh>
    <rPh sb="6" eb="9">
      <t>ケンキュウシツ</t>
    </rPh>
    <rPh sb="11" eb="12">
      <t>ラン</t>
    </rPh>
    <rPh sb="14" eb="16">
      <t>キカン</t>
    </rPh>
    <rPh sb="16" eb="18">
      <t>キョウイン</t>
    </rPh>
    <rPh sb="18" eb="19">
      <t>オヨ</t>
    </rPh>
    <rPh sb="20" eb="21">
      <t>モッパ</t>
    </rPh>
    <rPh sb="22" eb="24">
      <t>トウガイ</t>
    </rPh>
    <rPh sb="24" eb="26">
      <t>ダイガク</t>
    </rPh>
    <rPh sb="27" eb="29">
      <t>キョウイク</t>
    </rPh>
    <rPh sb="29" eb="31">
      <t>ケンキュウ</t>
    </rPh>
    <rPh sb="32" eb="34">
      <t>ジュウジ</t>
    </rPh>
    <rPh sb="36" eb="38">
      <t>キョウイン</t>
    </rPh>
    <rPh sb="39" eb="42">
      <t>ケンキュウシツ</t>
    </rPh>
    <rPh sb="42" eb="43">
      <t>スウ</t>
    </rPh>
    <rPh sb="44" eb="46">
      <t>キニュウ</t>
    </rPh>
    <phoneticPr fontId="10"/>
  </si>
  <si>
    <t>学生の受け入れ</t>
    <rPh sb="0" eb="2">
      <t>ガクセイ</t>
    </rPh>
    <rPh sb="3" eb="4">
      <t>ウ</t>
    </rPh>
    <rPh sb="5" eb="6">
      <t>イ</t>
    </rPh>
    <phoneticPr fontId="6"/>
  </si>
  <si>
    <t>教員・教員組織</t>
    <rPh sb="0" eb="2">
      <t>キョウイン</t>
    </rPh>
    <rPh sb="3" eb="5">
      <t>キョウイン</t>
    </rPh>
    <rPh sb="5" eb="7">
      <t>ソシキ</t>
    </rPh>
    <phoneticPr fontId="6"/>
  </si>
  <si>
    <t>学生支援</t>
    <rPh sb="0" eb="2">
      <t>ガクセイ</t>
    </rPh>
    <rPh sb="2" eb="4">
      <t>シエン</t>
    </rPh>
    <phoneticPr fontId="6"/>
  </si>
  <si>
    <t>教育研究等環境</t>
    <rPh sb="0" eb="2">
      <t>キョウイク</t>
    </rPh>
    <rPh sb="2" eb="4">
      <t>ケンキュウ</t>
    </rPh>
    <rPh sb="4" eb="5">
      <t>トウ</t>
    </rPh>
    <rPh sb="5" eb="7">
      <t>カンキョウ</t>
    </rPh>
    <phoneticPr fontId="6"/>
  </si>
  <si>
    <t>大学運営・財務</t>
    <rPh sb="0" eb="2">
      <t>ダイガウ</t>
    </rPh>
    <rPh sb="2" eb="4">
      <t>ウンエイ</t>
    </rPh>
    <rPh sb="5" eb="7">
      <t>ザイム</t>
    </rPh>
    <phoneticPr fontId="6"/>
  </si>
  <si>
    <r>
      <t>学部</t>
    </r>
    <r>
      <rPr>
        <sz val="10"/>
        <color rgb="FFFF0000"/>
        <rFont val="BIZ UDゴシック"/>
        <family val="3"/>
        <charset val="128"/>
      </rPr>
      <t>、研究科</t>
    </r>
    <r>
      <rPr>
        <sz val="10"/>
        <rFont val="BIZ UDゴシック"/>
        <family val="3"/>
        <charset val="128"/>
      </rPr>
      <t>ごとに年齢分布が分かること。</t>
    </r>
    <rPh sb="3" eb="6">
      <t>ケンキュウカ</t>
    </rPh>
    <rPh sb="9" eb="11">
      <t>ネンレイ</t>
    </rPh>
    <rPh sb="11" eb="13">
      <t>ブンプ</t>
    </rPh>
    <rPh sb="14" eb="15">
      <t>ワ</t>
    </rPh>
    <phoneticPr fontId="14"/>
  </si>
  <si>
    <r>
      <t xml:space="preserve">科学研究費補助金
</t>
    </r>
    <r>
      <rPr>
        <sz val="8"/>
        <color rgb="FFFF0000"/>
        <rFont val="BIZ UDPゴシック"/>
        <family val="3"/>
        <charset val="128"/>
      </rPr>
      <t>（当年度受け入れ総額）</t>
    </r>
    <rPh sb="10" eb="13">
      <t>トウネンド</t>
    </rPh>
    <rPh sb="13" eb="14">
      <t>ウ</t>
    </rPh>
    <rPh sb="15" eb="16">
      <t>イ</t>
    </rPh>
    <rPh sb="17" eb="19">
      <t>ソウガク</t>
    </rPh>
    <phoneticPr fontId="14"/>
  </si>
  <si>
    <t>７</t>
    <phoneticPr fontId="6"/>
  </si>
  <si>
    <r>
      <t xml:space="preserve">科学研究費補助金採択率
</t>
    </r>
    <r>
      <rPr>
        <sz val="8"/>
        <color rgb="FFFF0000"/>
        <rFont val="BIZ UDPゴシック"/>
        <family val="3"/>
        <charset val="128"/>
      </rPr>
      <t>（当年度新規のみ）</t>
    </r>
    <rPh sb="8" eb="10">
      <t>サイタク</t>
    </rPh>
    <rPh sb="10" eb="11">
      <t>リツ</t>
    </rPh>
    <rPh sb="13" eb="16">
      <t>トウネンド</t>
    </rPh>
    <rPh sb="16" eb="18">
      <t>シンキ</t>
    </rPh>
    <phoneticPr fontId="14"/>
  </si>
  <si>
    <t>科学研究費補助金については、過年度採択分を含む全受け入れ額を「科学研究費補助金」の欄に記入してください。「科学研究費補助金採択率」の欄は、当該年度における新規採択分のみ申請数と採択数の比を記入してください。</t>
    <rPh sb="0" eb="8">
      <t>カケンヒ</t>
    </rPh>
    <rPh sb="14" eb="17">
      <t>カネンド</t>
    </rPh>
    <rPh sb="17" eb="19">
      <t>サイタク</t>
    </rPh>
    <rPh sb="19" eb="20">
      <t>ブン</t>
    </rPh>
    <rPh sb="21" eb="22">
      <t>フク</t>
    </rPh>
    <rPh sb="23" eb="24">
      <t>ゼン</t>
    </rPh>
    <rPh sb="24" eb="25">
      <t>ウ</t>
    </rPh>
    <rPh sb="26" eb="27">
      <t>イ</t>
    </rPh>
    <rPh sb="28" eb="29">
      <t>ガク</t>
    </rPh>
    <rPh sb="31" eb="39">
      <t>カケンヒ</t>
    </rPh>
    <rPh sb="41" eb="42">
      <t>ラン</t>
    </rPh>
    <rPh sb="43" eb="45">
      <t>キニュウ</t>
    </rPh>
    <rPh sb="53" eb="61">
      <t>カケンヒ</t>
    </rPh>
    <rPh sb="61" eb="63">
      <t>サイタク</t>
    </rPh>
    <rPh sb="63" eb="64">
      <t>リツ</t>
    </rPh>
    <rPh sb="66" eb="67">
      <t>ラン</t>
    </rPh>
    <rPh sb="69" eb="71">
      <t>トウガイ</t>
    </rPh>
    <rPh sb="71" eb="73">
      <t>ネンド</t>
    </rPh>
    <rPh sb="77" eb="79">
      <t>シンキ</t>
    </rPh>
    <rPh sb="79" eb="81">
      <t>サイタク</t>
    </rPh>
    <rPh sb="81" eb="82">
      <t>ブン</t>
    </rPh>
    <rPh sb="84" eb="86">
      <t>シンセイ</t>
    </rPh>
    <rPh sb="86" eb="87">
      <t>スウ</t>
    </rPh>
    <rPh sb="88" eb="90">
      <t>サイタク</t>
    </rPh>
    <rPh sb="90" eb="91">
      <t>スウ</t>
    </rPh>
    <rPh sb="92" eb="93">
      <t>ヒ</t>
    </rPh>
    <rPh sb="94" eb="96">
      <t>キニュウ</t>
    </rPh>
    <phoneticPr fontId="6"/>
  </si>
  <si>
    <r>
      <t>各年度とも実績額を記入してください。</t>
    </r>
    <r>
      <rPr>
        <sz val="10"/>
        <color rgb="FFFF0000"/>
        <rFont val="BIZ UDPゴシック"/>
        <family val="3"/>
        <charset val="128"/>
      </rPr>
      <t>配分額と執行額が異なる場合は、配分額を記入してください。</t>
    </r>
    <rPh sb="0" eb="3">
      <t>カクネンド</t>
    </rPh>
    <rPh sb="5" eb="8">
      <t>ジッセキガク</t>
    </rPh>
    <rPh sb="9" eb="11">
      <t>キニュウ</t>
    </rPh>
    <rPh sb="18" eb="20">
      <t>ハイブン</t>
    </rPh>
    <rPh sb="20" eb="21">
      <t>ガク</t>
    </rPh>
    <rPh sb="22" eb="24">
      <t>シッコウ</t>
    </rPh>
    <rPh sb="24" eb="25">
      <t>ガク</t>
    </rPh>
    <rPh sb="26" eb="27">
      <t>コト</t>
    </rPh>
    <rPh sb="29" eb="31">
      <t>バアイ</t>
    </rPh>
    <rPh sb="33" eb="35">
      <t>ハイブン</t>
    </rPh>
    <rPh sb="35" eb="36">
      <t>ガク</t>
    </rPh>
    <rPh sb="37" eb="39">
      <t>キニュウ</t>
    </rPh>
    <phoneticPr fontId="29"/>
  </si>
  <si>
    <r>
      <t>科学研究費補助金などで学外の研究者と共同で研究費を獲得した場合、研究代表者が</t>
    </r>
    <r>
      <rPr>
        <sz val="10"/>
        <color rgb="FFFF0000"/>
        <rFont val="BIZ UDPゴシック"/>
        <family val="3"/>
        <charset val="128"/>
      </rPr>
      <t>基幹教員・</t>
    </r>
    <r>
      <rPr>
        <sz val="10"/>
        <rFont val="BIZ UDPゴシック"/>
        <family val="3"/>
        <charset val="128"/>
      </rPr>
      <t>専任教員として所属する場合であっても、全額を算入</t>
    </r>
    <r>
      <rPr>
        <sz val="10"/>
        <color rgb="FFFF0000"/>
        <rFont val="BIZ UDPゴシック"/>
        <family val="3"/>
        <charset val="128"/>
      </rPr>
      <t>するのではなく</t>
    </r>
    <r>
      <rPr>
        <sz val="10"/>
        <rFont val="BIZ UDPゴシック"/>
        <family val="3"/>
        <charset val="128"/>
      </rPr>
      <t>、学外の研究者への配分額を除いた額を算入してください。また、</t>
    </r>
    <r>
      <rPr>
        <sz val="10"/>
        <color rgb="FFFF0000"/>
        <rFont val="BIZ UDPゴシック"/>
        <family val="3"/>
        <charset val="128"/>
      </rPr>
      <t>直接経費と間接経費からなる</t>
    </r>
    <r>
      <rPr>
        <sz val="10"/>
        <rFont val="BIZ UDPゴシック"/>
        <family val="3"/>
        <charset val="128"/>
      </rPr>
      <t>科学研究費補助金等</t>
    </r>
    <r>
      <rPr>
        <sz val="10"/>
        <color rgb="FFFF0000"/>
        <rFont val="BIZ UDPゴシック"/>
        <family val="3"/>
        <charset val="128"/>
      </rPr>
      <t>の場合</t>
    </r>
    <r>
      <rPr>
        <sz val="10"/>
        <rFont val="BIZ UDPゴシック"/>
        <family val="3"/>
        <charset val="128"/>
      </rPr>
      <t>は、直接経費のみを算入してください。</t>
    </r>
    <rPh sb="0" eb="8">
      <t>カケンヒ</t>
    </rPh>
    <rPh sb="11" eb="13">
      <t>ガクガイ</t>
    </rPh>
    <rPh sb="14" eb="17">
      <t>ケンキュウシャ</t>
    </rPh>
    <rPh sb="18" eb="20">
      <t>キョウドウ</t>
    </rPh>
    <rPh sb="21" eb="24">
      <t>ケンキュウヒ</t>
    </rPh>
    <rPh sb="25" eb="27">
      <t>カクトク</t>
    </rPh>
    <rPh sb="29" eb="31">
      <t>バアイ</t>
    </rPh>
    <rPh sb="32" eb="34">
      <t>ケンキュウ</t>
    </rPh>
    <rPh sb="34" eb="37">
      <t>ダイヒョウシャ</t>
    </rPh>
    <rPh sb="38" eb="40">
      <t>キカン</t>
    </rPh>
    <rPh sb="40" eb="42">
      <t>キョウイン</t>
    </rPh>
    <rPh sb="43" eb="45">
      <t>センニン</t>
    </rPh>
    <rPh sb="45" eb="47">
      <t>キョウイン</t>
    </rPh>
    <rPh sb="50" eb="52">
      <t>ショゾク</t>
    </rPh>
    <rPh sb="54" eb="56">
      <t>バアイ</t>
    </rPh>
    <rPh sb="62" eb="64">
      <t>ゼンガク</t>
    </rPh>
    <rPh sb="65" eb="67">
      <t>サンニュウ</t>
    </rPh>
    <rPh sb="75" eb="77">
      <t>ガクガイ</t>
    </rPh>
    <rPh sb="78" eb="81">
      <t>ケンキュウシャ</t>
    </rPh>
    <rPh sb="83" eb="85">
      <t>ハイブン</t>
    </rPh>
    <rPh sb="85" eb="86">
      <t>ガク</t>
    </rPh>
    <rPh sb="87" eb="88">
      <t>ノゾ</t>
    </rPh>
    <rPh sb="90" eb="91">
      <t>ガク</t>
    </rPh>
    <rPh sb="92" eb="94">
      <t>サンニュウ</t>
    </rPh>
    <rPh sb="104" eb="106">
      <t>チョクセツ</t>
    </rPh>
    <rPh sb="106" eb="108">
      <t>ケイヒ</t>
    </rPh>
    <rPh sb="109" eb="111">
      <t>カンセツ</t>
    </rPh>
    <rPh sb="111" eb="113">
      <t>ケイヒ</t>
    </rPh>
    <rPh sb="117" eb="125">
      <t>カガクケンキュウヒホジョキン</t>
    </rPh>
    <rPh sb="125" eb="126">
      <t>トウ</t>
    </rPh>
    <rPh sb="127" eb="129">
      <t>バアイ</t>
    </rPh>
    <rPh sb="131" eb="135">
      <t>チョクセツケイヒ</t>
    </rPh>
    <rPh sb="138" eb="140">
      <t>サンニュウ</t>
    </rPh>
    <phoneticPr fontId="6"/>
  </si>
  <si>
    <t>４</t>
    <phoneticPr fontId="14"/>
  </si>
  <si>
    <t>専任教員制・基幹教員制いずれの場合においても、表１に書き入れた教員数と一致するように記入してください。</t>
    <rPh sb="0" eb="5">
      <t>センニンキョウインセイ</t>
    </rPh>
    <rPh sb="6" eb="11">
      <t>キカンキョウインセイ</t>
    </rPh>
    <rPh sb="15" eb="17">
      <t>バアイ</t>
    </rPh>
    <rPh sb="23" eb="24">
      <t>ヒョウ</t>
    </rPh>
    <rPh sb="26" eb="27">
      <t>カ</t>
    </rPh>
    <rPh sb="28" eb="29">
      <t>イ</t>
    </rPh>
    <rPh sb="31" eb="33">
      <t>キョウイン</t>
    </rPh>
    <rPh sb="33" eb="34">
      <t>スウ</t>
    </rPh>
    <rPh sb="35" eb="37">
      <t>イッチ</t>
    </rPh>
    <rPh sb="42" eb="44">
      <t>キニュウ</t>
    </rPh>
    <phoneticPr fontId="6"/>
  </si>
  <si>
    <t>（2026.４改定）</t>
    <rPh sb="7" eb="9">
      <t>カイテイ</t>
    </rPh>
    <phoneticPr fontId="6"/>
  </si>
  <si>
    <t xml:space="preserve">５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</si>
</sst>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6" formatCode="&quot;¥&quot;#,##0;[Red]&quot;¥&quot;\-#,##0"/>
    <numFmt numFmtId="42" formatCode="_ &quot;¥&quot;* #,##0_ ;_ &quot;¥&quot;* \-#,##0_ ;_ &quot;¥&quot;* &quot;-&quot;_ ;_ @_ "/>
    <numFmt numFmtId="176" formatCode="#,##0_ ;[Red]\-#,##0\ "/>
    <numFmt numFmtId="177" formatCode="0.00\ "/>
    <numFmt numFmtId="178" formatCode="[&gt;=0]#,###_ ;[Red]\-#,##0\ "/>
    <numFmt numFmtId="179" formatCode="0.0_ "/>
    <numFmt numFmtId="180" formatCode="[=0]#,###\ ;[&gt;0]\(#,##0\);[Red]\(#,##0\)"/>
    <numFmt numFmtId="181" formatCode="0_ "/>
    <numFmt numFmtId="182" formatCode="0.00_);[Red]\(0.00\)"/>
    <numFmt numFmtId="183" formatCode="#,##0.00_);[Red]\(#,##0.00\)"/>
    <numFmt numFmtId="184" formatCode="0.0%"/>
    <numFmt numFmtId="185" formatCode="#,##0_ "/>
    <numFmt numFmtId="186" formatCode="0.0_);[Red]\(0.0\)"/>
    <numFmt numFmtId="187" formatCode="yyyy&quot;年&quot;m&quot;月&quot;d&quot;日&quot;;@"/>
    <numFmt numFmtId="188" formatCode="0.0\ \ "/>
    <numFmt numFmtId="189" formatCode="0_);[Red]\(0\)"/>
    <numFmt numFmtId="190" formatCode="#,##0_);[Red]\(#,##0\)"/>
  </numFmts>
  <fonts count="114">
    <font>
      <sz val="11"/>
      <color theme="1"/>
      <name val="游ゴシック"/>
      <family val="2"/>
      <scheme val="minor"/>
    </font>
    <font>
      <sz val="11"/>
      <color theme="1"/>
      <name val="游ゴシック"/>
      <family val="2"/>
      <charset val="128"/>
      <scheme val="minor"/>
    </font>
    <font>
      <sz val="11"/>
      <color theme="1"/>
      <name val="游ゴシック"/>
      <family val="2"/>
      <charset val="128"/>
      <scheme val="minor"/>
    </font>
    <font>
      <sz val="11"/>
      <name val="ＭＳ Ｐゴシック"/>
      <family val="3"/>
      <charset val="128"/>
    </font>
    <font>
      <sz val="6"/>
      <name val="BIZ UD明朝 Medium"/>
      <family val="2"/>
      <charset val="128"/>
    </font>
    <font>
      <sz val="11"/>
      <name val="ＭＳ Ｐ明朝"/>
      <family val="1"/>
      <charset val="128"/>
    </font>
    <font>
      <sz val="6"/>
      <name val="ＭＳ Ｐ明朝"/>
      <family val="1"/>
      <charset val="128"/>
    </font>
    <font>
      <sz val="11"/>
      <name val="ＭＳ 明朝"/>
      <family val="1"/>
      <charset val="128"/>
    </font>
    <font>
      <sz val="10"/>
      <name val="ＭＳ 明朝"/>
      <family val="1"/>
      <charset val="128"/>
    </font>
    <font>
      <sz val="10"/>
      <name val="ＭＳ Ｐゴシック"/>
      <family val="3"/>
      <charset val="128"/>
    </font>
    <font>
      <sz val="6"/>
      <name val="ＭＳ Ｐゴシック"/>
      <family val="3"/>
      <charset val="128"/>
    </font>
    <font>
      <sz val="10.5"/>
      <name val="ＭＳ 明朝"/>
      <family val="1"/>
      <charset val="128"/>
    </font>
    <font>
      <strike/>
      <sz val="10"/>
      <name val="ＭＳ 明朝"/>
      <family val="1"/>
      <charset val="128"/>
    </font>
    <font>
      <sz val="11"/>
      <color rgb="FFFF0000"/>
      <name val="BIZ UDPゴシック"/>
      <family val="3"/>
      <charset val="128"/>
    </font>
    <font>
      <sz val="6"/>
      <name val="游ゴシック"/>
      <family val="3"/>
      <charset val="128"/>
      <scheme val="minor"/>
    </font>
    <font>
      <b/>
      <sz val="9"/>
      <color indexed="81"/>
      <name val="ＭＳ Ｐゴシック"/>
      <family val="3"/>
      <charset val="128"/>
    </font>
    <font>
      <sz val="11"/>
      <color theme="1"/>
      <name val="游ゴシック"/>
      <family val="2"/>
      <scheme val="minor"/>
    </font>
    <font>
      <sz val="10"/>
      <name val="ＭＳ Ｐ明朝"/>
      <family val="1"/>
      <charset val="128"/>
    </font>
    <font>
      <sz val="10"/>
      <color rgb="FFFF0000"/>
      <name val="BIZ UDPゴシック"/>
      <family val="3"/>
      <charset val="128"/>
    </font>
    <font>
      <sz val="10.5"/>
      <color rgb="FFFF0000"/>
      <name val="ＭＳ 明朝"/>
      <family val="1"/>
      <charset val="128"/>
    </font>
    <font>
      <sz val="10.5"/>
      <color rgb="FFFF0000"/>
      <name val="BIZ UDPゴシック"/>
      <family val="3"/>
      <charset val="128"/>
    </font>
    <font>
      <sz val="10.5"/>
      <name val="BIZ UDPゴシック"/>
      <family val="3"/>
      <charset val="128"/>
    </font>
    <font>
      <sz val="10"/>
      <name val="BIZ UDPゴシック"/>
      <family val="3"/>
      <charset val="128"/>
    </font>
    <font>
      <strike/>
      <sz val="10"/>
      <color rgb="FFFF0000"/>
      <name val="游ゴシック Light"/>
      <family val="3"/>
      <charset val="128"/>
    </font>
    <font>
      <sz val="10"/>
      <name val="ＭＳ ゴシック"/>
      <family val="3"/>
      <charset val="128"/>
    </font>
    <font>
      <sz val="10.5"/>
      <name val="ＭＳ ゴシック"/>
      <family val="3"/>
      <charset val="128"/>
    </font>
    <font>
      <b/>
      <sz val="10"/>
      <name val="BIZ UDPゴシック"/>
      <family val="3"/>
      <charset val="128"/>
    </font>
    <font>
      <b/>
      <sz val="12"/>
      <name val="ＭＳ Ｐ明朝"/>
      <family val="1"/>
      <charset val="128"/>
    </font>
    <font>
      <sz val="6"/>
      <name val="游ゴシック"/>
      <family val="2"/>
      <charset val="128"/>
      <scheme val="minor"/>
    </font>
    <font>
      <b/>
      <sz val="14"/>
      <color indexed="10"/>
      <name val="ＨＧｺﾞｼｯｸE-PRO"/>
      <family val="3"/>
      <charset val="128"/>
    </font>
    <font>
      <sz val="11"/>
      <name val="BIZ UDPゴシック"/>
      <family val="3"/>
      <charset val="128"/>
    </font>
    <font>
      <sz val="10"/>
      <name val="BIZ UDゴシック"/>
      <family val="3"/>
      <charset val="128"/>
    </font>
    <font>
      <sz val="10"/>
      <color rgb="FFFF0000"/>
      <name val="BIZ UDゴシック"/>
      <family val="3"/>
      <charset val="128"/>
    </font>
    <font>
      <sz val="10.5"/>
      <name val="BIZ UDゴシック"/>
      <family val="3"/>
      <charset val="128"/>
    </font>
    <font>
      <b/>
      <sz val="10"/>
      <name val="BIZ UDゴシック"/>
      <family val="3"/>
      <charset val="128"/>
    </font>
    <font>
      <sz val="8"/>
      <name val="BIZ UDゴシック"/>
      <family val="3"/>
      <charset val="128"/>
    </font>
    <font>
      <sz val="12"/>
      <name val="BIZ UDゴシック"/>
      <family val="3"/>
      <charset val="128"/>
    </font>
    <font>
      <sz val="11"/>
      <name val="BIZ UDゴシック"/>
      <family val="3"/>
      <charset val="128"/>
    </font>
    <font>
      <b/>
      <sz val="12"/>
      <name val="BIZ UDゴシック"/>
      <family val="3"/>
      <charset val="128"/>
    </font>
    <font>
      <sz val="9"/>
      <name val="ＭＳ Ｐ明朝"/>
      <family val="1"/>
      <charset val="128"/>
    </font>
    <font>
      <sz val="9"/>
      <name val="BIZ UDPゴシック"/>
      <family val="3"/>
      <charset val="128"/>
    </font>
    <font>
      <b/>
      <sz val="16"/>
      <name val="ＭＳ 明朝"/>
      <family val="1"/>
      <charset val="128"/>
    </font>
    <font>
      <sz val="17"/>
      <name val="ＭＳ 明朝"/>
      <family val="1"/>
      <charset val="128"/>
    </font>
    <font>
      <sz val="10.5"/>
      <name val="ＭＳ Ｐ明朝"/>
      <family val="1"/>
      <charset val="128"/>
    </font>
    <font>
      <sz val="16"/>
      <name val="ＭＳ Ｐ明朝"/>
      <family val="1"/>
      <charset val="128"/>
    </font>
    <font>
      <sz val="20"/>
      <name val="HG丸ｺﾞｼｯｸM-PRO"/>
      <family val="3"/>
      <charset val="128"/>
    </font>
    <font>
      <sz val="28"/>
      <name val="HG丸ｺﾞｼｯｸM-PRO"/>
      <family val="3"/>
      <charset val="128"/>
    </font>
    <font>
      <b/>
      <sz val="28"/>
      <name val="HG丸ｺﾞｼｯｸM-PRO"/>
      <family val="3"/>
      <charset val="128"/>
    </font>
    <font>
      <sz val="24"/>
      <name val="ＭＳ Ｐ明朝"/>
      <family val="1"/>
      <charset val="128"/>
    </font>
    <font>
      <sz val="12"/>
      <name val="ＭＳ Ｐ明朝"/>
      <family val="1"/>
      <charset val="128"/>
    </font>
    <font>
      <sz val="12"/>
      <name val="ＭＳ 明朝"/>
      <family val="1"/>
      <charset val="128"/>
    </font>
    <font>
      <sz val="11"/>
      <color rgb="FFFF0000"/>
      <name val="ＭＳ Ｐ明朝"/>
      <family val="1"/>
      <charset val="128"/>
    </font>
    <font>
      <b/>
      <sz val="10"/>
      <color indexed="10"/>
      <name val="ＭＳ Ｐ明朝"/>
      <family val="1"/>
      <charset val="128"/>
    </font>
    <font>
      <sz val="11"/>
      <color theme="1"/>
      <name val="BIZ UDP明朝 Medium"/>
      <family val="1"/>
      <charset val="128"/>
    </font>
    <font>
      <sz val="18"/>
      <name val="BIZ UDゴシック"/>
      <family val="3"/>
      <charset val="128"/>
    </font>
    <font>
      <sz val="14"/>
      <name val="BIZ UDゴシック"/>
      <family val="3"/>
      <charset val="128"/>
    </font>
    <font>
      <sz val="10.5"/>
      <name val="BIZ UDP明朝 Medium"/>
      <family val="1"/>
      <charset val="128"/>
    </font>
    <font>
      <b/>
      <sz val="11"/>
      <name val="BIZ UDP明朝 Medium"/>
      <family val="1"/>
      <charset val="128"/>
    </font>
    <font>
      <sz val="11"/>
      <name val="BIZ UD明朝 Medium"/>
      <family val="1"/>
      <charset val="128"/>
    </font>
    <font>
      <sz val="10"/>
      <name val="BIZ UD明朝 Medium"/>
      <family val="1"/>
      <charset val="128"/>
    </font>
    <font>
      <sz val="9"/>
      <name val="BIZ UD明朝 Medium"/>
      <family val="1"/>
      <charset val="128"/>
    </font>
    <font>
      <sz val="11"/>
      <color theme="1"/>
      <name val="BIZ UD明朝 Medium"/>
      <family val="1"/>
      <charset val="128"/>
    </font>
    <font>
      <b/>
      <sz val="11"/>
      <name val="BIZ UD明朝 Medium"/>
      <family val="1"/>
      <charset val="128"/>
    </font>
    <font>
      <sz val="10.5"/>
      <name val="BIZ UD明朝 Medium"/>
      <family val="1"/>
      <charset val="128"/>
    </font>
    <font>
      <strike/>
      <sz val="10"/>
      <name val="BIZ UDゴシック"/>
      <family val="3"/>
      <charset val="128"/>
    </font>
    <font>
      <sz val="11"/>
      <color rgb="FFFF0000"/>
      <name val="BIZ UDゴシック"/>
      <family val="3"/>
      <charset val="128"/>
    </font>
    <font>
      <sz val="9"/>
      <name val="BIZ UDゴシック"/>
      <family val="3"/>
      <charset val="128"/>
    </font>
    <font>
      <b/>
      <sz val="10.5"/>
      <name val="BIZ UDゴシック"/>
      <family val="3"/>
      <charset val="128"/>
    </font>
    <font>
      <sz val="10.5"/>
      <color rgb="FFFF0000"/>
      <name val="BIZ UDゴシック"/>
      <family val="3"/>
      <charset val="128"/>
    </font>
    <font>
      <b/>
      <sz val="11"/>
      <name val="BIZ UDゴシック"/>
      <family val="3"/>
      <charset val="128"/>
    </font>
    <font>
      <sz val="6"/>
      <name val="BIZ UDゴシック"/>
      <family val="3"/>
      <charset val="128"/>
    </font>
    <font>
      <sz val="7"/>
      <name val="BIZ UDゴシック"/>
      <family val="3"/>
      <charset val="128"/>
    </font>
    <font>
      <sz val="11"/>
      <color theme="1"/>
      <name val="BIZ UDゴシック"/>
      <family val="3"/>
      <charset val="128"/>
    </font>
    <font>
      <sz val="12"/>
      <name val="BIZ UD明朝 Medium"/>
      <family val="1"/>
      <charset val="128"/>
    </font>
    <font>
      <sz val="10.5"/>
      <color rgb="FFFF0000"/>
      <name val="BIZ UD明朝 Medium"/>
      <family val="1"/>
      <charset val="128"/>
    </font>
    <font>
      <sz val="9"/>
      <color indexed="12"/>
      <name val="BIZ UDゴシック"/>
      <family val="3"/>
      <charset val="128"/>
    </font>
    <font>
      <sz val="11"/>
      <color rgb="FFFF0000"/>
      <name val="BIZ UD明朝 Medium"/>
      <family val="1"/>
      <charset val="128"/>
    </font>
    <font>
      <b/>
      <sz val="14"/>
      <color rgb="FFFF0000"/>
      <name val="BIZ UDゴシック"/>
      <family val="3"/>
      <charset val="128"/>
    </font>
    <font>
      <strike/>
      <sz val="10"/>
      <name val="游ゴシック Light"/>
      <family val="3"/>
      <charset val="128"/>
    </font>
    <font>
      <sz val="10"/>
      <color rgb="FFFF0000"/>
      <name val="ＭＳ Ｐ明朝"/>
      <family val="1"/>
      <charset val="128"/>
    </font>
    <font>
      <sz val="11"/>
      <name val="ＭＳ ゴシック"/>
      <family val="3"/>
      <charset val="128"/>
    </font>
    <font>
      <sz val="11"/>
      <color theme="1"/>
      <name val="ＭＳ ゴシック"/>
      <family val="3"/>
      <charset val="128"/>
    </font>
    <font>
      <sz val="11"/>
      <color rgb="FFFF0000"/>
      <name val="ＭＳ ゴシック"/>
      <family val="3"/>
      <charset val="128"/>
    </font>
    <font>
      <sz val="9"/>
      <name val="ＭＳ ゴシック"/>
      <family val="3"/>
      <charset val="128"/>
    </font>
    <font>
      <sz val="9"/>
      <color theme="1"/>
      <name val="BIZ UDゴシック"/>
      <family val="3"/>
      <charset val="128"/>
    </font>
    <font>
      <sz val="6"/>
      <color theme="1"/>
      <name val="BIZ UDゴシック"/>
      <family val="3"/>
      <charset val="128"/>
    </font>
    <font>
      <sz val="8"/>
      <color theme="1"/>
      <name val="BIZ UDゴシック"/>
      <family val="3"/>
      <charset val="128"/>
    </font>
    <font>
      <sz val="10"/>
      <color theme="1"/>
      <name val="BIZ UDゴシック"/>
      <family val="3"/>
      <charset val="128"/>
    </font>
    <font>
      <sz val="5.5"/>
      <name val="BIZ UDゴシック"/>
      <family val="3"/>
      <charset val="128"/>
    </font>
    <font>
      <sz val="5"/>
      <name val="BIZ UDゴシック"/>
      <family val="3"/>
      <charset val="128"/>
    </font>
    <font>
      <sz val="8"/>
      <color rgb="FFFF0000"/>
      <name val="BIZ UDゴシック"/>
      <family val="3"/>
      <charset val="128"/>
    </font>
    <font>
      <sz val="10"/>
      <color rgb="FF0070C0"/>
      <name val="BIZ UDゴシック"/>
      <family val="3"/>
      <charset val="128"/>
    </font>
    <font>
      <b/>
      <sz val="8"/>
      <color rgb="FFC00000"/>
      <name val="BIZ UDゴシック"/>
      <family val="3"/>
      <charset val="128"/>
    </font>
    <font>
      <b/>
      <u/>
      <sz val="8"/>
      <color rgb="FFC00000"/>
      <name val="BIZ UDゴシック"/>
      <family val="3"/>
      <charset val="128"/>
    </font>
    <font>
      <b/>
      <sz val="10"/>
      <color rgb="FFC00000"/>
      <name val="BIZ UDPゴシック"/>
      <family val="3"/>
      <charset val="128"/>
    </font>
    <font>
      <b/>
      <sz val="11"/>
      <name val="BIZ UDPゴシック"/>
      <family val="3"/>
      <charset val="128"/>
    </font>
    <font>
      <b/>
      <sz val="11"/>
      <color rgb="FFFF0000"/>
      <name val="BIZ UDPゴシック"/>
      <family val="3"/>
      <charset val="128"/>
    </font>
    <font>
      <b/>
      <u/>
      <sz val="11"/>
      <color rgb="FFFF0000"/>
      <name val="BIZ UDPゴシック"/>
      <family val="3"/>
      <charset val="128"/>
    </font>
    <font>
      <sz val="8"/>
      <name val="BIZ UDPゴシック"/>
      <family val="3"/>
      <charset val="128"/>
    </font>
    <font>
      <b/>
      <sz val="10"/>
      <color rgb="FFFF0000"/>
      <name val="BIZ UDPゴシック"/>
      <family val="3"/>
      <charset val="128"/>
    </font>
    <font>
      <sz val="11"/>
      <color rgb="FFFF0000"/>
      <name val="ＭＳ Ｐゴシック"/>
      <family val="3"/>
      <charset val="128"/>
    </font>
    <font>
      <sz val="8"/>
      <name val="BIZ UD明朝 Medium"/>
      <family val="1"/>
      <charset val="128"/>
    </font>
    <font>
      <sz val="8"/>
      <name val="ＭＳ 明朝"/>
      <family val="1"/>
      <charset val="128"/>
    </font>
    <font>
      <sz val="8"/>
      <name val="ＭＳ Ｐゴシック"/>
      <family val="3"/>
      <charset val="128"/>
    </font>
    <font>
      <sz val="9"/>
      <color indexed="81"/>
      <name val="MS P ゴシック"/>
      <family val="3"/>
      <charset val="128"/>
    </font>
    <font>
      <sz val="5.5"/>
      <color theme="1"/>
      <name val="BIZ UDPゴシック"/>
      <family val="3"/>
      <charset val="128"/>
    </font>
    <font>
      <sz val="10"/>
      <color rgb="FFFF0000"/>
      <name val="ＭＳ 明朝"/>
      <family val="1"/>
      <charset val="128"/>
    </font>
    <font>
      <sz val="11"/>
      <color theme="1"/>
      <name val="ＭＳ Ｐゴシック"/>
      <family val="3"/>
      <charset val="128"/>
    </font>
    <font>
      <sz val="10"/>
      <color theme="1"/>
      <name val="ＭＳ 明朝"/>
      <family val="1"/>
      <charset val="128"/>
    </font>
    <font>
      <b/>
      <sz val="9"/>
      <color indexed="81"/>
      <name val="BIZ UDゴシック"/>
      <family val="3"/>
      <charset val="128"/>
    </font>
    <font>
      <sz val="9"/>
      <color indexed="81"/>
      <name val="BIZ UDゴシック"/>
      <family val="3"/>
      <charset val="128"/>
    </font>
    <font>
      <sz val="9"/>
      <color indexed="81"/>
      <name val="BIZ UDPゴシック"/>
      <family val="3"/>
      <charset val="128"/>
    </font>
    <font>
      <sz val="8"/>
      <color rgb="FFFF0000"/>
      <name val="BIZ UDPゴシック"/>
      <family val="3"/>
      <charset val="128"/>
    </font>
    <font>
      <sz val="10"/>
      <color rgb="FFFF0000"/>
      <name val="BIZ UD明朝 Medium"/>
      <family val="1"/>
      <charset val="128"/>
    </font>
  </fonts>
  <fills count="23">
    <fill>
      <patternFill patternType="none"/>
    </fill>
    <fill>
      <patternFill patternType="gray125"/>
    </fill>
    <fill>
      <patternFill patternType="solid">
        <fgColor rgb="FFCCFFFF"/>
        <bgColor indexed="64"/>
      </patternFill>
    </fill>
    <fill>
      <patternFill patternType="solid">
        <fgColor theme="2" tint="-9.9948118533890809E-2"/>
        <bgColor indexed="64"/>
      </patternFill>
    </fill>
    <fill>
      <patternFill patternType="solid">
        <fgColor theme="2" tint="-9.9978637043366805E-2"/>
        <bgColor indexed="64"/>
      </patternFill>
    </fill>
    <fill>
      <patternFill patternType="solid">
        <fgColor theme="0" tint="-0.34998626667073579"/>
        <bgColor indexed="64"/>
      </patternFill>
    </fill>
    <fill>
      <patternFill patternType="solid">
        <fgColor theme="0"/>
        <bgColor indexed="64"/>
      </patternFill>
    </fill>
    <fill>
      <patternFill patternType="solid">
        <fgColor indexed="9"/>
        <bgColor indexed="64"/>
      </patternFill>
    </fill>
    <fill>
      <patternFill patternType="solid">
        <fgColor rgb="FF66FFFF"/>
        <bgColor indexed="64"/>
      </patternFill>
    </fill>
    <fill>
      <patternFill patternType="solid">
        <fgColor theme="0" tint="-0.249977111117893"/>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indexed="41"/>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00FFFF"/>
        <bgColor indexed="64"/>
      </patternFill>
    </fill>
    <fill>
      <patternFill patternType="solid">
        <fgColor rgb="FF6699FF"/>
        <bgColor indexed="64"/>
      </patternFill>
    </fill>
    <fill>
      <patternFill patternType="solid">
        <fgColor rgb="FFFF7C80"/>
        <bgColor indexed="64"/>
      </patternFill>
    </fill>
    <fill>
      <patternFill patternType="solid">
        <fgColor rgb="FFFF9933"/>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6" tint="0.79998168889431442"/>
        <bgColor indexed="64"/>
      </patternFill>
    </fill>
  </fills>
  <borders count="206">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top/>
      <bottom/>
      <diagonal/>
    </border>
    <border>
      <left/>
      <right style="medium">
        <color indexed="64"/>
      </right>
      <top/>
      <bottom/>
      <diagonal/>
    </border>
    <border>
      <left style="thin">
        <color indexed="64"/>
      </left>
      <right style="medium">
        <color indexed="64"/>
      </right>
      <top style="medium">
        <color indexed="64"/>
      </top>
      <bottom/>
      <diagonal/>
    </border>
    <border>
      <left style="medium">
        <color indexed="64"/>
      </left>
      <right/>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medium">
        <color indexed="64"/>
      </left>
      <right/>
      <top/>
      <bottom style="thin">
        <color indexed="64"/>
      </bottom>
      <diagonal/>
    </border>
    <border>
      <left/>
      <right/>
      <top/>
      <bottom style="thin">
        <color indexed="64"/>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style="thin">
        <color indexed="64"/>
      </right>
      <top/>
      <bottom style="double">
        <color indexed="64"/>
      </bottom>
      <diagonal/>
    </border>
    <border>
      <left/>
      <right/>
      <top/>
      <bottom style="double">
        <color indexed="64"/>
      </bottom>
      <diagonal/>
    </border>
    <border>
      <left style="medium">
        <color indexed="64"/>
      </left>
      <right/>
      <top/>
      <bottom style="double">
        <color indexed="64"/>
      </bottom>
      <diagonal/>
    </border>
    <border>
      <left style="thin">
        <color indexed="64"/>
      </left>
      <right style="thin">
        <color indexed="64"/>
      </right>
      <top/>
      <bottom style="double">
        <color indexed="64"/>
      </bottom>
      <diagonal/>
    </border>
    <border>
      <left style="medium">
        <color indexed="64"/>
      </left>
      <right style="thin">
        <color indexed="64"/>
      </right>
      <top/>
      <bottom style="double">
        <color indexed="64"/>
      </bottom>
      <diagonal/>
    </border>
    <border>
      <left style="thin">
        <color indexed="64"/>
      </left>
      <right style="thin">
        <color indexed="64"/>
      </right>
      <top style="double">
        <color indexed="64"/>
      </top>
      <bottom/>
      <diagonal/>
    </border>
    <border>
      <left style="medium">
        <color indexed="64"/>
      </left>
      <right style="thin">
        <color indexed="64"/>
      </right>
      <top style="double">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diagonalDown="1">
      <left style="thin">
        <color indexed="64"/>
      </left>
      <right style="medium">
        <color indexed="64"/>
      </right>
      <top/>
      <bottom style="medium">
        <color indexed="64"/>
      </bottom>
      <diagonal style="thin">
        <color indexed="64"/>
      </diagonal>
    </border>
    <border diagonalDown="1">
      <left style="medium">
        <color indexed="64"/>
      </left>
      <right style="thin">
        <color indexed="64"/>
      </right>
      <top/>
      <bottom style="medium">
        <color indexed="64"/>
      </bottom>
      <diagonal style="thin">
        <color indexed="64"/>
      </diagonal>
    </border>
    <border>
      <left/>
      <right style="thin">
        <color indexed="64"/>
      </right>
      <top style="thin">
        <color indexed="64"/>
      </top>
      <bottom style="medium">
        <color indexed="64"/>
      </bottom>
      <diagonal/>
    </border>
    <border diagonalDown="1">
      <left style="thin">
        <color indexed="64"/>
      </left>
      <right style="medium">
        <color indexed="64"/>
      </right>
      <top/>
      <bottom style="thin">
        <color indexed="64"/>
      </bottom>
      <diagonal style="thin">
        <color indexed="64"/>
      </diagonal>
    </border>
    <border diagonalDown="1">
      <left style="medium">
        <color indexed="64"/>
      </left>
      <right style="thin">
        <color indexed="64"/>
      </right>
      <top/>
      <bottom style="thin">
        <color indexed="64"/>
      </bottom>
      <diagonal style="thin">
        <color indexed="64"/>
      </diagonal>
    </border>
    <border>
      <left style="medium">
        <color indexed="64"/>
      </left>
      <right/>
      <top style="medium">
        <color indexed="64"/>
      </top>
      <bottom style="thin">
        <color indexed="64"/>
      </bottom>
      <diagonal/>
    </border>
    <border diagonalDown="1">
      <left style="medium">
        <color indexed="64"/>
      </left>
      <right style="thin">
        <color indexed="64"/>
      </right>
      <top style="thin">
        <color indexed="64"/>
      </top>
      <bottom style="medium">
        <color indexed="64"/>
      </bottom>
      <diagonal style="thin">
        <color indexed="64"/>
      </diagonal>
    </border>
    <border diagonalDown="1">
      <left style="medium">
        <color indexed="64"/>
      </left>
      <right style="thin">
        <color indexed="64"/>
      </right>
      <top style="thin">
        <color indexed="64"/>
      </top>
      <bottom/>
      <diagonal style="thin">
        <color indexed="64"/>
      </diagonal>
    </border>
    <border diagonalDown="1">
      <left style="thin">
        <color indexed="64"/>
      </left>
      <right style="medium">
        <color indexed="64"/>
      </right>
      <top style="thin">
        <color indexed="64"/>
      </top>
      <bottom/>
      <diagonal style="thin">
        <color indexed="64"/>
      </diagonal>
    </border>
    <border diagonalDown="1">
      <left style="thin">
        <color indexed="64"/>
      </left>
      <right style="medium">
        <color indexed="64"/>
      </right>
      <top style="thin">
        <color indexed="64"/>
      </top>
      <bottom style="thin">
        <color indexed="64"/>
      </bottom>
      <diagonal style="thin">
        <color indexed="64"/>
      </diagonal>
    </border>
    <border>
      <left style="medium">
        <color indexed="64"/>
      </left>
      <right style="thin">
        <color indexed="64"/>
      </right>
      <top style="thin">
        <color indexed="64"/>
      </top>
      <bottom style="double">
        <color indexed="64"/>
      </bottom>
      <diagonal/>
    </border>
    <border>
      <left style="thin">
        <color indexed="64"/>
      </left>
      <right/>
      <top/>
      <bottom style="double">
        <color indexed="64"/>
      </bottom>
      <diagonal/>
    </border>
    <border diagonalDown="1">
      <left style="thin">
        <color indexed="64"/>
      </left>
      <right style="medium">
        <color indexed="64"/>
      </right>
      <top style="medium">
        <color indexed="64"/>
      </top>
      <bottom style="medium">
        <color indexed="64"/>
      </bottom>
      <diagonal style="thin">
        <color indexed="64"/>
      </diagonal>
    </border>
    <border diagonalDown="1">
      <left style="medium">
        <color indexed="64"/>
      </left>
      <right style="thin">
        <color indexed="64"/>
      </right>
      <top style="medium">
        <color indexed="64"/>
      </top>
      <bottom style="medium">
        <color indexed="64"/>
      </bottom>
      <diagonal style="thin">
        <color indexed="64"/>
      </diagonal>
    </border>
    <border>
      <left style="thin">
        <color indexed="64"/>
      </left>
      <right style="thin">
        <color indexed="64"/>
      </right>
      <top style="medium">
        <color indexed="64"/>
      </top>
      <bottom style="double">
        <color indexed="64"/>
      </bottom>
      <diagonal/>
    </border>
    <border>
      <left/>
      <right style="thin">
        <color indexed="64"/>
      </right>
      <top style="medium">
        <color indexed="64"/>
      </top>
      <bottom style="double">
        <color indexed="64"/>
      </bottom>
      <diagonal/>
    </border>
    <border>
      <left style="medium">
        <color indexed="64"/>
      </left>
      <right/>
      <top style="medium">
        <color indexed="64"/>
      </top>
      <bottom style="double">
        <color indexed="64"/>
      </bottom>
      <diagonal/>
    </border>
    <border>
      <left/>
      <right/>
      <top style="thin">
        <color indexed="64"/>
      </top>
      <bottom/>
      <diagonal/>
    </border>
    <border>
      <left style="double">
        <color indexed="64"/>
      </left>
      <right/>
      <top style="thin">
        <color indexed="64"/>
      </top>
      <bottom/>
      <diagonal/>
    </border>
    <border>
      <left style="double">
        <color indexed="64"/>
      </left>
      <right/>
      <top/>
      <bottom style="thin">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double">
        <color indexed="64"/>
      </left>
      <right/>
      <top style="thin">
        <color indexed="64"/>
      </top>
      <bottom style="thin">
        <color indexed="64"/>
      </bottom>
      <diagonal/>
    </border>
    <border>
      <left style="hair">
        <color indexed="64"/>
      </left>
      <right/>
      <top style="thin">
        <color indexed="64"/>
      </top>
      <bottom style="thin">
        <color indexed="64"/>
      </bottom>
      <diagonal/>
    </border>
    <border>
      <left/>
      <right style="double">
        <color indexed="64"/>
      </right>
      <top style="thin">
        <color indexed="64"/>
      </top>
      <bottom/>
      <diagonal/>
    </border>
    <border>
      <left/>
      <right style="double">
        <color indexed="64"/>
      </right>
      <top style="thin">
        <color indexed="64"/>
      </top>
      <bottom style="thin">
        <color indexed="64"/>
      </bottom>
      <diagonal/>
    </border>
    <border>
      <left/>
      <right style="thin">
        <color indexed="64"/>
      </right>
      <top style="hair">
        <color indexed="64"/>
      </top>
      <bottom style="thin">
        <color indexed="64"/>
      </bottom>
      <diagonal/>
    </border>
    <border>
      <left/>
      <right style="double">
        <color indexed="64"/>
      </right>
      <top/>
      <bottom style="thin">
        <color indexed="64"/>
      </bottom>
      <diagonal/>
    </border>
    <border>
      <left/>
      <right style="hair">
        <color indexed="64"/>
      </right>
      <top/>
      <bottom style="thin">
        <color indexed="64"/>
      </bottom>
      <diagonal/>
    </border>
    <border>
      <left/>
      <right style="hair">
        <color indexed="64"/>
      </right>
      <top style="thin">
        <color indexed="64"/>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double">
        <color indexed="64"/>
      </left>
      <right/>
      <top/>
      <bottom/>
      <diagonal/>
    </border>
    <border>
      <left style="hair">
        <color indexed="64"/>
      </left>
      <right style="hair">
        <color indexed="64"/>
      </right>
      <top style="hair">
        <color indexed="64"/>
      </top>
      <bottom/>
      <diagonal/>
    </border>
    <border>
      <left style="hair">
        <color indexed="64"/>
      </left>
      <right/>
      <top/>
      <bottom style="thin">
        <color indexed="64"/>
      </bottom>
      <diagonal/>
    </border>
    <border>
      <left style="hair">
        <color indexed="64"/>
      </left>
      <right style="hair">
        <color indexed="64"/>
      </right>
      <top/>
      <bottom style="thin">
        <color indexed="64"/>
      </bottom>
      <diagonal/>
    </border>
    <border>
      <left/>
      <right style="hair">
        <color indexed="64"/>
      </right>
      <top style="thin">
        <color indexed="64"/>
      </top>
      <bottom style="thin">
        <color indexed="64"/>
      </bottom>
      <diagonal/>
    </border>
    <border>
      <left/>
      <right style="hair">
        <color indexed="64"/>
      </right>
      <top/>
      <bottom style="medium">
        <color indexed="64"/>
      </bottom>
      <diagonal/>
    </border>
    <border>
      <left style="medium">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right style="thin">
        <color indexed="64"/>
      </right>
      <top style="double">
        <color indexed="64"/>
      </top>
      <bottom/>
      <diagonal/>
    </border>
    <border>
      <left style="thin">
        <color indexed="64"/>
      </left>
      <right style="medium">
        <color indexed="64"/>
      </right>
      <top style="double">
        <color indexed="64"/>
      </top>
      <bottom/>
      <diagonal/>
    </border>
    <border>
      <left/>
      <right style="medium">
        <color indexed="64"/>
      </right>
      <top/>
      <bottom style="double">
        <color indexed="64"/>
      </bottom>
      <diagonal/>
    </border>
    <border>
      <left/>
      <right style="thin">
        <color indexed="64"/>
      </right>
      <top style="thin">
        <color indexed="64"/>
      </top>
      <bottom style="double">
        <color indexed="64"/>
      </bottom>
      <diagonal/>
    </border>
    <border>
      <left style="medium">
        <color indexed="64"/>
      </left>
      <right style="thin">
        <color indexed="64"/>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thin">
        <color indexed="64"/>
      </left>
      <right style="medium">
        <color indexed="64"/>
      </right>
      <top/>
      <bottom style="double">
        <color indexed="64"/>
      </bottom>
      <diagonal/>
    </border>
    <border>
      <left style="thin">
        <color indexed="64"/>
      </left>
      <right style="medium">
        <color indexed="64"/>
      </right>
      <top style="medium">
        <color indexed="64"/>
      </top>
      <bottom style="double">
        <color indexed="64"/>
      </bottom>
      <diagonal/>
    </border>
    <border>
      <left style="thin">
        <color indexed="64"/>
      </left>
      <right/>
      <top style="double">
        <color indexed="64"/>
      </top>
      <bottom style="thin">
        <color indexed="64"/>
      </bottom>
      <diagonal/>
    </border>
    <border>
      <left style="thin">
        <color indexed="64"/>
      </left>
      <right/>
      <top style="thin">
        <color indexed="64"/>
      </top>
      <bottom style="medium">
        <color indexed="64"/>
      </bottom>
      <diagonal/>
    </border>
    <border>
      <left style="dashed">
        <color indexed="64"/>
      </left>
      <right style="dashed">
        <color indexed="64"/>
      </right>
      <top style="dashed">
        <color indexed="64"/>
      </top>
      <bottom style="double">
        <color indexed="64"/>
      </bottom>
      <diagonal/>
    </border>
    <border>
      <left style="dashed">
        <color indexed="64"/>
      </left>
      <right style="thin">
        <color indexed="64"/>
      </right>
      <top style="dashed">
        <color indexed="64"/>
      </top>
      <bottom style="double">
        <color indexed="64"/>
      </bottom>
      <diagonal/>
    </border>
    <border>
      <left style="dashed">
        <color indexed="64"/>
      </left>
      <right style="dashed">
        <color indexed="64"/>
      </right>
      <top/>
      <bottom style="thin">
        <color indexed="64"/>
      </bottom>
      <diagonal/>
    </border>
    <border>
      <left style="dashed">
        <color indexed="64"/>
      </left>
      <right style="thin">
        <color indexed="64"/>
      </right>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dashed">
        <color indexed="64"/>
      </left>
      <right style="dashed">
        <color indexed="64"/>
      </right>
      <top style="thin">
        <color indexed="64"/>
      </top>
      <bottom style="medium">
        <color indexed="64"/>
      </bottom>
      <diagonal/>
    </border>
    <border>
      <left style="dashed">
        <color indexed="64"/>
      </left>
      <right style="thin">
        <color indexed="64"/>
      </right>
      <top style="thin">
        <color indexed="64"/>
      </top>
      <bottom style="medium">
        <color indexed="64"/>
      </bottom>
      <diagonal/>
    </border>
    <border>
      <left/>
      <right style="medium">
        <color indexed="64"/>
      </right>
      <top style="double">
        <color indexed="64"/>
      </top>
      <bottom style="thin">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dashed">
        <color indexed="64"/>
      </left>
      <right style="dashed">
        <color indexed="64"/>
      </right>
      <top style="double">
        <color indexed="64"/>
      </top>
      <bottom style="thin">
        <color indexed="64"/>
      </bottom>
      <diagonal/>
    </border>
    <border>
      <left style="dashed">
        <color indexed="64"/>
      </left>
      <right style="thin">
        <color indexed="64"/>
      </right>
      <top style="double">
        <color indexed="64"/>
      </top>
      <bottom style="thin">
        <color indexed="64"/>
      </bottom>
      <diagonal/>
    </border>
    <border>
      <left style="dashed">
        <color indexed="64"/>
      </left>
      <right style="dashed">
        <color indexed="64"/>
      </right>
      <top/>
      <bottom style="double">
        <color indexed="64"/>
      </bottom>
      <diagonal/>
    </border>
    <border>
      <left style="dashed">
        <color indexed="64"/>
      </left>
      <right style="thin">
        <color indexed="64"/>
      </right>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diagonalDown="1">
      <left style="thin">
        <color indexed="64"/>
      </left>
      <right style="thin">
        <color indexed="64"/>
      </right>
      <top style="double">
        <color indexed="64"/>
      </top>
      <bottom style="medium">
        <color indexed="64"/>
      </bottom>
      <diagonal style="thin">
        <color indexed="64"/>
      </diagonal>
    </border>
    <border diagonalDown="1">
      <left style="thin">
        <color indexed="64"/>
      </left>
      <right style="medium">
        <color indexed="64"/>
      </right>
      <top style="double">
        <color indexed="64"/>
      </top>
      <bottom style="medium">
        <color indexed="64"/>
      </bottom>
      <diagonal style="thin">
        <color indexed="64"/>
      </diagonal>
    </border>
    <border diagonalDown="1">
      <left style="thin">
        <color indexed="64"/>
      </left>
      <right style="thin">
        <color indexed="64"/>
      </right>
      <top style="thin">
        <color indexed="64"/>
      </top>
      <bottom style="thin">
        <color indexed="64"/>
      </bottom>
      <diagonal style="thin">
        <color indexed="64"/>
      </diagonal>
    </border>
    <border>
      <left style="dashed">
        <color indexed="64"/>
      </left>
      <right style="dashed">
        <color indexed="64"/>
      </right>
      <top/>
      <bottom style="medium">
        <color indexed="64"/>
      </bottom>
      <diagonal/>
    </border>
    <border>
      <left style="dashed">
        <color indexed="64"/>
      </left>
      <right style="thin">
        <color indexed="64"/>
      </right>
      <top/>
      <bottom style="medium">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right style="hair">
        <color indexed="64"/>
      </right>
      <top style="hair">
        <color indexed="64"/>
      </top>
      <bottom style="thin">
        <color indexed="64"/>
      </bottom>
      <diagonal/>
    </border>
    <border>
      <left/>
      <right style="double">
        <color indexed="64"/>
      </right>
      <top style="hair">
        <color indexed="64"/>
      </top>
      <bottom style="hair">
        <color indexed="64"/>
      </bottom>
      <diagonal/>
    </border>
    <border diagonalUp="1">
      <left/>
      <right style="thin">
        <color indexed="64"/>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style="thin">
        <color indexed="64"/>
      </top>
      <bottom/>
      <diagonal style="thin">
        <color indexed="64"/>
      </diagonal>
    </border>
    <border diagonalUp="1">
      <left/>
      <right/>
      <top style="thin">
        <color indexed="64"/>
      </top>
      <bottom/>
      <diagonal style="thin">
        <color indexed="64"/>
      </diagonal>
    </border>
    <border diagonalDown="1">
      <left style="thin">
        <color indexed="64"/>
      </left>
      <right style="thin">
        <color indexed="64"/>
      </right>
      <top style="thin">
        <color indexed="64"/>
      </top>
      <bottom/>
      <diagonal style="thin">
        <color indexed="64"/>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diagonal/>
    </border>
    <border>
      <left style="medium">
        <color theme="4"/>
      </left>
      <right style="medium">
        <color theme="4"/>
      </right>
      <top style="medium">
        <color theme="4"/>
      </top>
      <bottom style="medium">
        <color theme="4"/>
      </bottom>
      <diagonal/>
    </border>
    <border>
      <left style="medium">
        <color theme="4"/>
      </left>
      <right style="medium">
        <color theme="4"/>
      </right>
      <top style="medium">
        <color theme="4"/>
      </top>
      <bottom/>
      <diagonal/>
    </border>
    <border>
      <left style="medium">
        <color theme="4"/>
      </left>
      <right style="medium">
        <color theme="4"/>
      </right>
      <top/>
      <bottom/>
      <diagonal/>
    </border>
    <border>
      <left style="medium">
        <color theme="4"/>
      </left>
      <right style="medium">
        <color theme="4"/>
      </right>
      <top/>
      <bottom style="medium">
        <color theme="4"/>
      </bottom>
      <diagonal/>
    </border>
    <border diagonalDown="1">
      <left style="thin">
        <color indexed="64"/>
      </left>
      <right style="thin">
        <color indexed="64"/>
      </right>
      <top/>
      <bottom style="thin">
        <color indexed="64"/>
      </bottom>
      <diagonal style="thin">
        <color indexed="64"/>
      </diagonal>
    </border>
    <border>
      <left style="medium">
        <color indexed="64"/>
      </left>
      <right/>
      <top style="double">
        <color indexed="64"/>
      </top>
      <bottom style="thin">
        <color indexed="64"/>
      </bottom>
      <diagonal/>
    </border>
    <border>
      <left/>
      <right style="thin">
        <color indexed="64"/>
      </right>
      <top style="double">
        <color indexed="64"/>
      </top>
      <bottom style="double">
        <color indexed="64"/>
      </bottom>
      <diagonal/>
    </border>
    <border>
      <left/>
      <right/>
      <top style="double">
        <color indexed="64"/>
      </top>
      <bottom style="double">
        <color indexed="64"/>
      </bottom>
      <diagonal/>
    </border>
    <border>
      <left style="medium">
        <color indexed="64"/>
      </left>
      <right/>
      <top style="double">
        <color indexed="64"/>
      </top>
      <bottom style="double">
        <color indexed="64"/>
      </bottom>
      <diagonal/>
    </border>
    <border>
      <left/>
      <right style="hair">
        <color indexed="64"/>
      </right>
      <top/>
      <bottom/>
      <diagonal/>
    </border>
    <border>
      <left/>
      <right style="thin">
        <color indexed="64"/>
      </right>
      <top style="medium">
        <color indexed="64"/>
      </top>
      <bottom style="medium">
        <color indexed="64"/>
      </bottom>
      <diagonal/>
    </border>
    <border diagonalDown="1">
      <left style="thin">
        <color indexed="64"/>
      </left>
      <right style="thin">
        <color indexed="64"/>
      </right>
      <top style="thin">
        <color indexed="64"/>
      </top>
      <bottom style="medium">
        <color indexed="64"/>
      </bottom>
      <diagonal style="thin">
        <color indexed="64"/>
      </diagonal>
    </border>
    <border>
      <left/>
      <right style="double">
        <color indexed="64"/>
      </right>
      <top style="thin">
        <color indexed="64"/>
      </top>
      <bottom style="hair">
        <color indexed="64"/>
      </bottom>
      <diagonal/>
    </border>
    <border>
      <left/>
      <right style="double">
        <color indexed="64"/>
      </right>
      <top style="hair">
        <color indexed="64"/>
      </top>
      <bottom style="thin">
        <color indexed="64"/>
      </bottom>
      <diagonal/>
    </border>
    <border>
      <left style="hair">
        <color indexed="64"/>
      </left>
      <right/>
      <top style="thin">
        <color indexed="64"/>
      </top>
      <bottom/>
      <diagonal/>
    </border>
    <border>
      <left style="hair">
        <color indexed="64"/>
      </left>
      <right/>
      <top/>
      <bottom/>
      <diagonal/>
    </border>
    <border>
      <left/>
      <right style="double">
        <color indexed="64"/>
      </right>
      <top/>
      <bottom/>
      <diagonal/>
    </border>
    <border diagonalUp="1">
      <left style="hair">
        <color indexed="64"/>
      </left>
      <right/>
      <top style="thin">
        <color indexed="64"/>
      </top>
      <bottom/>
      <diagonal style="thin">
        <color indexed="64"/>
      </diagonal>
    </border>
    <border diagonalUp="1">
      <left/>
      <right style="double">
        <color indexed="64"/>
      </right>
      <top style="thin">
        <color indexed="64"/>
      </top>
      <bottom/>
      <diagonal style="thin">
        <color indexed="64"/>
      </diagonal>
    </border>
    <border diagonalUp="1">
      <left style="hair">
        <color indexed="64"/>
      </left>
      <right/>
      <top/>
      <bottom style="thin">
        <color indexed="64"/>
      </bottom>
      <diagonal style="thin">
        <color indexed="64"/>
      </diagonal>
    </border>
    <border diagonalUp="1">
      <left/>
      <right style="double">
        <color indexed="64"/>
      </right>
      <top/>
      <bottom style="thin">
        <color indexed="64"/>
      </bottom>
      <diagonal style="thin">
        <color indexed="64"/>
      </diagonal>
    </border>
    <border>
      <left/>
      <right style="thin">
        <color indexed="64"/>
      </right>
      <top style="hair">
        <color indexed="64"/>
      </top>
      <bottom/>
      <diagonal/>
    </border>
    <border diagonalUp="1">
      <left/>
      <right style="hair">
        <color indexed="64"/>
      </right>
      <top style="thin">
        <color indexed="64"/>
      </top>
      <bottom/>
      <diagonal style="thin">
        <color indexed="64"/>
      </diagonal>
    </border>
    <border diagonalUp="1">
      <left/>
      <right style="hair">
        <color indexed="64"/>
      </right>
      <top/>
      <bottom style="thin">
        <color indexed="64"/>
      </bottom>
      <diagonal style="thin">
        <color indexed="64"/>
      </diagonal>
    </border>
  </borders>
  <cellStyleXfs count="14">
    <xf numFmtId="0" fontId="0" fillId="0" borderId="0"/>
    <xf numFmtId="0" fontId="3" fillId="0" borderId="0">
      <alignment vertical="center"/>
    </xf>
    <xf numFmtId="9" fontId="3" fillId="0" borderId="0" applyFont="0" applyFill="0" applyBorder="0" applyAlignment="0" applyProtection="0">
      <alignment vertical="center"/>
    </xf>
    <xf numFmtId="0" fontId="3" fillId="0" borderId="0"/>
    <xf numFmtId="9" fontId="16" fillId="0" borderId="0" applyFont="0" applyFill="0" applyBorder="0" applyAlignment="0" applyProtection="0">
      <alignment vertical="center"/>
    </xf>
    <xf numFmtId="0" fontId="17" fillId="0" borderId="0"/>
    <xf numFmtId="0" fontId="3" fillId="0" borderId="0"/>
    <xf numFmtId="0" fontId="3" fillId="0" borderId="0"/>
    <xf numFmtId="0" fontId="17" fillId="0" borderId="0"/>
    <xf numFmtId="0" fontId="2" fillId="0" borderId="0">
      <alignment vertical="center"/>
    </xf>
    <xf numFmtId="0" fontId="3" fillId="0" borderId="0">
      <alignment vertical="center"/>
    </xf>
    <xf numFmtId="0" fontId="1" fillId="0" borderId="0">
      <alignment vertical="center"/>
    </xf>
    <xf numFmtId="38" fontId="16" fillId="0" borderId="0" applyFont="0" applyFill="0" applyBorder="0" applyAlignment="0" applyProtection="0">
      <alignment vertical="center"/>
    </xf>
    <xf numFmtId="38" fontId="17" fillId="0" borderId="0" applyFont="0" applyFill="0" applyBorder="0" applyAlignment="0" applyProtection="0">
      <alignment vertical="center"/>
    </xf>
  </cellStyleXfs>
  <cellXfs count="2028">
    <xf numFmtId="0" fontId="0" fillId="0" borderId="0" xfId="0"/>
    <xf numFmtId="0" fontId="3" fillId="0" borderId="0" xfId="1">
      <alignment vertical="center"/>
    </xf>
    <xf numFmtId="176" fontId="11" fillId="0" borderId="0" xfId="1" applyNumberFormat="1" applyFont="1">
      <alignment vertical="center"/>
    </xf>
    <xf numFmtId="0" fontId="8" fillId="0" borderId="0" xfId="1" applyFont="1" applyAlignment="1">
      <alignment horizontal="center" vertical="center"/>
    </xf>
    <xf numFmtId="0" fontId="7" fillId="7" borderId="0" xfId="1" applyFont="1" applyFill="1">
      <alignment vertical="center"/>
    </xf>
    <xf numFmtId="0" fontId="3" fillId="7" borderId="0" xfId="1" applyFill="1">
      <alignment vertical="center"/>
    </xf>
    <xf numFmtId="0" fontId="13" fillId="0" borderId="0" xfId="1" applyFont="1">
      <alignment vertical="center"/>
    </xf>
    <xf numFmtId="0" fontId="13" fillId="0" borderId="0" xfId="1" applyFont="1" applyAlignment="1">
      <alignment horizontal="right" vertical="top"/>
    </xf>
    <xf numFmtId="176" fontId="11" fillId="0" borderId="0" xfId="5" applyNumberFormat="1" applyFont="1" applyAlignment="1">
      <alignment vertical="center"/>
    </xf>
    <xf numFmtId="0" fontId="8" fillId="0" borderId="0" xfId="5" applyFont="1" applyAlignment="1">
      <alignment vertical="center"/>
    </xf>
    <xf numFmtId="176" fontId="19" fillId="0" borderId="0" xfId="5" applyNumberFormat="1" applyFont="1" applyAlignment="1">
      <alignment vertical="center"/>
    </xf>
    <xf numFmtId="176" fontId="21" fillId="0" borderId="0" xfId="5" applyNumberFormat="1" applyFont="1" applyAlignment="1">
      <alignment vertical="center"/>
    </xf>
    <xf numFmtId="49" fontId="22" fillId="0" borderId="0" xfId="5" applyNumberFormat="1" applyFont="1" applyAlignment="1">
      <alignment horizontal="left" vertical="top" wrapText="1"/>
    </xf>
    <xf numFmtId="176" fontId="8" fillId="0" borderId="0" xfId="5" applyNumberFormat="1" applyFont="1" applyAlignment="1">
      <alignment vertical="center"/>
    </xf>
    <xf numFmtId="0" fontId="17" fillId="0" borderId="0" xfId="5"/>
    <xf numFmtId="0" fontId="22" fillId="0" borderId="0" xfId="5" applyFont="1"/>
    <xf numFmtId="177" fontId="22" fillId="0" borderId="0" xfId="5" applyNumberFormat="1" applyFont="1"/>
    <xf numFmtId="178" fontId="22" fillId="0" borderId="0" xfId="5" applyNumberFormat="1" applyFont="1"/>
    <xf numFmtId="0" fontId="8" fillId="0" borderId="0" xfId="6" applyFont="1" applyAlignment="1">
      <alignment horizontal="center" vertical="center"/>
    </xf>
    <xf numFmtId="0" fontId="9" fillId="0" borderId="0" xfId="6" applyFont="1" applyAlignment="1">
      <alignment horizontal="center" vertical="center" wrapText="1"/>
    </xf>
    <xf numFmtId="176" fontId="11" fillId="0" borderId="0" xfId="5" applyNumberFormat="1" applyFont="1" applyAlignment="1">
      <alignment horizontal="center" vertical="center"/>
    </xf>
    <xf numFmtId="180" fontId="11" fillId="0" borderId="0" xfId="5" applyNumberFormat="1" applyFont="1" applyAlignment="1">
      <alignment horizontal="right" vertical="center"/>
    </xf>
    <xf numFmtId="180" fontId="11" fillId="0" borderId="0" xfId="5" applyNumberFormat="1" applyFont="1" applyAlignment="1">
      <alignment horizontal="center" vertical="center"/>
    </xf>
    <xf numFmtId="176" fontId="11" fillId="0" borderId="0" xfId="5" applyNumberFormat="1" applyFont="1" applyAlignment="1">
      <alignment horizontal="centerContinuous" vertical="center"/>
    </xf>
    <xf numFmtId="0" fontId="7" fillId="0" borderId="0" xfId="6" applyFont="1" applyAlignment="1">
      <alignment horizontal="center" vertical="center" wrapText="1"/>
    </xf>
    <xf numFmtId="0" fontId="26" fillId="0" borderId="0" xfId="5" applyFont="1"/>
    <xf numFmtId="176" fontId="7" fillId="0" borderId="0" xfId="5" applyNumberFormat="1" applyFont="1" applyAlignment="1">
      <alignment vertical="center"/>
    </xf>
    <xf numFmtId="0" fontId="27" fillId="0" borderId="0" xfId="5" applyFont="1" applyAlignment="1">
      <alignment vertical="center"/>
    </xf>
    <xf numFmtId="0" fontId="21" fillId="0" borderId="0" xfId="5" applyFont="1" applyAlignment="1">
      <alignment vertical="center"/>
    </xf>
    <xf numFmtId="0" fontId="20" fillId="0" borderId="0" xfId="5" applyFont="1" applyAlignment="1">
      <alignment vertical="center"/>
    </xf>
    <xf numFmtId="49" fontId="21" fillId="0" borderId="0" xfId="5" applyNumberFormat="1" applyFont="1" applyAlignment="1">
      <alignment vertical="top" wrapText="1"/>
    </xf>
    <xf numFmtId="0" fontId="22" fillId="0" borderId="0" xfId="5" applyFont="1" applyAlignment="1">
      <alignment vertical="center"/>
    </xf>
    <xf numFmtId="0" fontId="22" fillId="2" borderId="47" xfId="5" applyFont="1" applyFill="1" applyBorder="1" applyAlignment="1">
      <alignment horizontal="center" vertical="center" wrapText="1"/>
    </xf>
    <xf numFmtId="0" fontId="22" fillId="2" borderId="2" xfId="5" applyFont="1" applyFill="1" applyBorder="1" applyAlignment="1">
      <alignment horizontal="center" vertical="center"/>
    </xf>
    <xf numFmtId="0" fontId="22" fillId="2" borderId="2" xfId="5" applyFont="1" applyFill="1" applyBorder="1" applyAlignment="1">
      <alignment horizontal="center" vertical="center" wrapText="1"/>
    </xf>
    <xf numFmtId="0" fontId="22" fillId="2" borderId="1" xfId="5" applyFont="1" applyFill="1" applyBorder="1" applyAlignment="1">
      <alignment horizontal="center" vertical="center"/>
    </xf>
    <xf numFmtId="176" fontId="21" fillId="0" borderId="0" xfId="5" applyNumberFormat="1" applyFont="1" applyAlignment="1">
      <alignment horizontal="right" vertical="center"/>
    </xf>
    <xf numFmtId="0" fontId="21" fillId="0" borderId="0" xfId="5" applyFont="1" applyAlignment="1">
      <alignment horizontal="right" vertical="center"/>
    </xf>
    <xf numFmtId="0" fontId="30" fillId="0" borderId="0" xfId="5" applyFont="1" applyAlignment="1">
      <alignment vertical="center"/>
    </xf>
    <xf numFmtId="0" fontId="31" fillId="0" borderId="0" xfId="5" applyFont="1"/>
    <xf numFmtId="176" fontId="33" fillId="0" borderId="0" xfId="5" applyNumberFormat="1" applyFont="1" applyAlignment="1">
      <alignment vertical="center"/>
    </xf>
    <xf numFmtId="49" fontId="31" fillId="0" borderId="0" xfId="5" applyNumberFormat="1" applyFont="1" applyAlignment="1">
      <alignment vertical="top" wrapText="1"/>
    </xf>
    <xf numFmtId="0" fontId="31" fillId="0" borderId="0" xfId="5" applyFont="1" applyAlignment="1">
      <alignment horizontal="justify" vertical="center"/>
    </xf>
    <xf numFmtId="0" fontId="31" fillId="0" borderId="0" xfId="5" applyFont="1" applyAlignment="1">
      <alignment vertical="center"/>
    </xf>
    <xf numFmtId="176" fontId="33" fillId="0" borderId="0" xfId="5" applyNumberFormat="1" applyFont="1" applyAlignment="1">
      <alignment horizontal="center" vertical="center"/>
    </xf>
    <xf numFmtId="176" fontId="31" fillId="0" borderId="0" xfId="5" applyNumberFormat="1" applyFont="1" applyAlignment="1">
      <alignment vertical="center"/>
    </xf>
    <xf numFmtId="0" fontId="34" fillId="0" borderId="0" xfId="5" applyFont="1" applyAlignment="1">
      <alignment horizontal="center"/>
    </xf>
    <xf numFmtId="182" fontId="31" fillId="8" borderId="45" xfId="5" applyNumberFormat="1" applyFont="1" applyFill="1" applyBorder="1" applyAlignment="1">
      <alignment vertical="center"/>
    </xf>
    <xf numFmtId="0" fontId="31" fillId="8" borderId="74" xfId="5" applyFont="1" applyFill="1" applyBorder="1" applyAlignment="1">
      <alignment vertical="center"/>
    </xf>
    <xf numFmtId="182" fontId="31" fillId="8" borderId="74" xfId="5" applyNumberFormat="1" applyFont="1" applyFill="1" applyBorder="1" applyAlignment="1">
      <alignment vertical="center"/>
    </xf>
    <xf numFmtId="182" fontId="31" fillId="8" borderId="56" xfId="5" applyNumberFormat="1" applyFont="1" applyFill="1" applyBorder="1" applyAlignment="1">
      <alignment vertical="center"/>
    </xf>
    <xf numFmtId="0" fontId="31" fillId="8" borderId="6" xfId="5" applyFont="1" applyFill="1" applyBorder="1" applyAlignment="1">
      <alignment vertical="center"/>
    </xf>
    <xf numFmtId="182" fontId="31" fillId="8" borderId="6" xfId="5" applyNumberFormat="1" applyFont="1" applyFill="1" applyBorder="1" applyAlignment="1">
      <alignment vertical="center"/>
    </xf>
    <xf numFmtId="182" fontId="31" fillId="0" borderId="48" xfId="5" applyNumberFormat="1" applyFont="1" applyBorder="1" applyAlignment="1">
      <alignment vertical="center"/>
    </xf>
    <xf numFmtId="0" fontId="31" fillId="0" borderId="7" xfId="5" applyFont="1" applyBorder="1" applyAlignment="1">
      <alignment vertical="center"/>
    </xf>
    <xf numFmtId="182" fontId="31" fillId="0" borderId="7" xfId="5" applyNumberFormat="1" applyFont="1" applyBorder="1" applyAlignment="1">
      <alignment vertical="center"/>
    </xf>
    <xf numFmtId="182" fontId="31" fillId="0" borderId="47" xfId="5" applyNumberFormat="1" applyFont="1" applyBorder="1" applyAlignment="1">
      <alignment vertical="center"/>
    </xf>
    <xf numFmtId="0" fontId="31" fillId="0" borderId="2" xfId="5" applyFont="1" applyBorder="1" applyAlignment="1">
      <alignment vertical="center"/>
    </xf>
    <xf numFmtId="182" fontId="31" fillId="0" borderId="2" xfId="5" applyNumberFormat="1" applyFont="1" applyBorder="1" applyAlignment="1">
      <alignment vertical="center"/>
    </xf>
    <xf numFmtId="0" fontId="31" fillId="2" borderId="80" xfId="5" applyFont="1" applyFill="1" applyBorder="1" applyAlignment="1">
      <alignment horizontal="center" vertical="center"/>
    </xf>
    <xf numFmtId="0" fontId="35" fillId="2" borderId="81" xfId="5" applyFont="1" applyFill="1" applyBorder="1" applyAlignment="1">
      <alignment horizontal="center" vertical="center" wrapText="1"/>
    </xf>
    <xf numFmtId="0" fontId="31" fillId="2" borderId="81" xfId="5" applyFont="1" applyFill="1" applyBorder="1" applyAlignment="1">
      <alignment horizontal="center" vertical="center" wrapText="1"/>
    </xf>
    <xf numFmtId="0" fontId="31" fillId="2" borderId="81" xfId="5" applyFont="1" applyFill="1" applyBorder="1" applyAlignment="1">
      <alignment horizontal="center" vertical="center"/>
    </xf>
    <xf numFmtId="0" fontId="34" fillId="0" borderId="0" xfId="5" applyFont="1"/>
    <xf numFmtId="183" fontId="31" fillId="8" borderId="74" xfId="5" applyNumberFormat="1" applyFont="1" applyFill="1" applyBorder="1" applyAlignment="1">
      <alignment vertical="center"/>
    </xf>
    <xf numFmtId="182" fontId="31" fillId="8" borderId="48" xfId="5" applyNumberFormat="1" applyFont="1" applyFill="1" applyBorder="1" applyAlignment="1">
      <alignment vertical="center"/>
    </xf>
    <xf numFmtId="0" fontId="31" fillId="8" borderId="7" xfId="5" applyFont="1" applyFill="1" applyBorder="1" applyAlignment="1">
      <alignment vertical="center"/>
    </xf>
    <xf numFmtId="182" fontId="31" fillId="8" borderId="7" xfId="5" applyNumberFormat="1" applyFont="1" applyFill="1" applyBorder="1" applyAlignment="1">
      <alignment vertical="center"/>
    </xf>
    <xf numFmtId="183" fontId="31" fillId="8" borderId="7" xfId="5" applyNumberFormat="1" applyFont="1" applyFill="1" applyBorder="1" applyAlignment="1">
      <alignment vertical="center"/>
    </xf>
    <xf numFmtId="183" fontId="31" fillId="0" borderId="7" xfId="5" applyNumberFormat="1" applyFont="1" applyBorder="1" applyAlignment="1">
      <alignment vertical="center"/>
    </xf>
    <xf numFmtId="0" fontId="31" fillId="2" borderId="7" xfId="5" applyFont="1" applyFill="1" applyBorder="1" applyAlignment="1">
      <alignment vertical="center"/>
    </xf>
    <xf numFmtId="183" fontId="31" fillId="0" borderId="2" xfId="5" applyNumberFormat="1" applyFont="1" applyBorder="1" applyAlignment="1">
      <alignment vertical="center"/>
    </xf>
    <xf numFmtId="0" fontId="31" fillId="2" borderId="20" xfId="5" applyFont="1" applyFill="1" applyBorder="1" applyAlignment="1">
      <alignment vertical="center"/>
    </xf>
    <xf numFmtId="182" fontId="31" fillId="8" borderId="66" xfId="5" applyNumberFormat="1" applyFont="1" applyFill="1" applyBorder="1" applyAlignment="1">
      <alignment vertical="center"/>
    </xf>
    <xf numFmtId="0" fontId="31" fillId="8" borderId="30" xfId="5" applyFont="1" applyFill="1" applyBorder="1" applyAlignment="1">
      <alignment vertical="center"/>
    </xf>
    <xf numFmtId="182" fontId="31" fillId="8" borderId="30" xfId="5" applyNumberFormat="1" applyFont="1" applyFill="1" applyBorder="1" applyAlignment="1">
      <alignment vertical="center"/>
    </xf>
    <xf numFmtId="182" fontId="31" fillId="2" borderId="81" xfId="5" applyNumberFormat="1" applyFont="1" applyFill="1" applyBorder="1" applyAlignment="1">
      <alignment horizontal="center" vertical="center"/>
    </xf>
    <xf numFmtId="182" fontId="31" fillId="8" borderId="18" xfId="5" applyNumberFormat="1" applyFont="1" applyFill="1" applyBorder="1" applyAlignment="1">
      <alignment vertical="center"/>
    </xf>
    <xf numFmtId="0" fontId="31" fillId="8" borderId="12" xfId="5" applyFont="1" applyFill="1" applyBorder="1" applyAlignment="1">
      <alignment vertical="center"/>
    </xf>
    <xf numFmtId="182" fontId="31" fillId="8" borderId="12" xfId="5" applyNumberFormat="1" applyFont="1" applyFill="1" applyBorder="1" applyAlignment="1">
      <alignment vertical="center"/>
    </xf>
    <xf numFmtId="0" fontId="31" fillId="8" borderId="29" xfId="5" applyFont="1" applyFill="1" applyBorder="1" applyAlignment="1">
      <alignment vertical="center"/>
    </xf>
    <xf numFmtId="182" fontId="31" fillId="8" borderId="55" xfId="5" applyNumberFormat="1" applyFont="1" applyFill="1" applyBorder="1" applyAlignment="1">
      <alignment vertical="center"/>
    </xf>
    <xf numFmtId="0" fontId="31" fillId="8" borderId="20" xfId="5" applyFont="1" applyFill="1" applyBorder="1" applyAlignment="1">
      <alignment vertical="center"/>
    </xf>
    <xf numFmtId="182" fontId="31" fillId="8" borderId="20" xfId="5" applyNumberFormat="1" applyFont="1" applyFill="1" applyBorder="1" applyAlignment="1">
      <alignment vertical="center"/>
    </xf>
    <xf numFmtId="182" fontId="31" fillId="9" borderId="66" xfId="5" applyNumberFormat="1" applyFont="1" applyFill="1" applyBorder="1"/>
    <xf numFmtId="182" fontId="31" fillId="9" borderId="97" xfId="5" applyNumberFormat="1" applyFont="1" applyFill="1" applyBorder="1"/>
    <xf numFmtId="182" fontId="31" fillId="9" borderId="99" xfId="5" applyNumberFormat="1" applyFont="1" applyFill="1" applyBorder="1"/>
    <xf numFmtId="182" fontId="31" fillId="9" borderId="5" xfId="5" applyNumberFormat="1" applyFont="1" applyFill="1" applyBorder="1"/>
    <xf numFmtId="182" fontId="31" fillId="9" borderId="48" xfId="5" applyNumberFormat="1" applyFont="1" applyFill="1" applyBorder="1"/>
    <xf numFmtId="182" fontId="31" fillId="9" borderId="72" xfId="5" applyNumberFormat="1" applyFont="1" applyFill="1" applyBorder="1"/>
    <xf numFmtId="182" fontId="31" fillId="9" borderId="100" xfId="5" applyNumberFormat="1" applyFont="1" applyFill="1" applyBorder="1"/>
    <xf numFmtId="182" fontId="31" fillId="9" borderId="55" xfId="5" applyNumberFormat="1" applyFont="1" applyFill="1" applyBorder="1"/>
    <xf numFmtId="182" fontId="31" fillId="9" borderId="23" xfId="5" applyNumberFormat="1" applyFont="1" applyFill="1" applyBorder="1"/>
    <xf numFmtId="182" fontId="31" fillId="0" borderId="55" xfId="5" applyNumberFormat="1" applyFont="1" applyBorder="1" applyAlignment="1">
      <alignment vertical="center"/>
    </xf>
    <xf numFmtId="0" fontId="31" fillId="0" borderId="20" xfId="5" applyFont="1" applyBorder="1" applyAlignment="1">
      <alignment vertical="center"/>
    </xf>
    <xf numFmtId="182" fontId="31" fillId="0" borderId="20" xfId="5" applyNumberFormat="1" applyFont="1" applyBorder="1" applyAlignment="1">
      <alignment vertical="center"/>
    </xf>
    <xf numFmtId="182" fontId="31" fillId="9" borderId="103" xfId="5" applyNumberFormat="1" applyFont="1" applyFill="1" applyBorder="1"/>
    <xf numFmtId="182" fontId="31" fillId="9" borderId="104" xfId="5" applyNumberFormat="1" applyFont="1" applyFill="1" applyBorder="1"/>
    <xf numFmtId="0" fontId="36" fillId="0" borderId="0" xfId="5" applyFont="1"/>
    <xf numFmtId="0" fontId="31" fillId="0" borderId="0" xfId="5" applyFont="1" applyAlignment="1">
      <alignment horizontal="right"/>
    </xf>
    <xf numFmtId="0" fontId="37" fillId="0" borderId="0" xfId="5" applyFont="1" applyAlignment="1">
      <alignment vertical="center"/>
    </xf>
    <xf numFmtId="0" fontId="30" fillId="0" borderId="0" xfId="7" applyFont="1" applyAlignment="1">
      <alignment vertical="center"/>
    </xf>
    <xf numFmtId="0" fontId="22" fillId="0" borderId="0" xfId="7" applyFont="1" applyAlignment="1">
      <alignment vertical="center"/>
    </xf>
    <xf numFmtId="49" fontId="22" fillId="0" borderId="0" xfId="7" applyNumberFormat="1" applyFont="1" applyAlignment="1">
      <alignment vertical="top"/>
    </xf>
    <xf numFmtId="49" fontId="22" fillId="0" borderId="0" xfId="7" applyNumberFormat="1" applyFont="1" applyAlignment="1">
      <alignment vertical="top" wrapText="1"/>
    </xf>
    <xf numFmtId="0" fontId="22" fillId="0" borderId="0" xfId="5" applyFont="1" applyAlignment="1">
      <alignment horizontal="right" vertical="center"/>
    </xf>
    <xf numFmtId="0" fontId="22" fillId="0" borderId="0" xfId="7" applyFont="1" applyAlignment="1">
      <alignment horizontal="center" vertical="center"/>
    </xf>
    <xf numFmtId="0" fontId="22" fillId="0" borderId="30" xfId="7" applyFont="1" applyBorder="1" applyAlignment="1">
      <alignment horizontal="center" vertical="center"/>
    </xf>
    <xf numFmtId="0" fontId="22" fillId="0" borderId="7" xfId="7" applyFont="1" applyBorder="1" applyAlignment="1">
      <alignment horizontal="center" vertical="center"/>
    </xf>
    <xf numFmtId="0" fontId="22" fillId="0" borderId="11" xfId="7" applyFont="1" applyBorder="1" applyAlignment="1">
      <alignment horizontal="center" vertical="center"/>
    </xf>
    <xf numFmtId="0" fontId="22" fillId="0" borderId="7" xfId="7" applyFont="1" applyBorder="1" applyAlignment="1">
      <alignment horizontal="center" vertical="center" wrapText="1"/>
    </xf>
    <xf numFmtId="0" fontId="22" fillId="2" borderId="48" xfId="7" applyFont="1" applyFill="1" applyBorder="1" applyAlignment="1">
      <alignment horizontal="center" vertical="center" wrapText="1"/>
    </xf>
    <xf numFmtId="0" fontId="22" fillId="2" borderId="7" xfId="7" applyFont="1" applyFill="1" applyBorder="1" applyAlignment="1">
      <alignment horizontal="center" vertical="center"/>
    </xf>
    <xf numFmtId="0" fontId="22" fillId="2" borderId="7" xfId="7" applyFont="1" applyFill="1" applyBorder="1" applyAlignment="1">
      <alignment horizontal="center" vertical="center" wrapText="1"/>
    </xf>
    <xf numFmtId="0" fontId="22" fillId="0" borderId="16" xfId="7" applyFont="1" applyBorder="1" applyAlignment="1">
      <alignment vertical="center"/>
    </xf>
    <xf numFmtId="0" fontId="22" fillId="0" borderId="20" xfId="7" applyFont="1" applyBorder="1" applyAlignment="1">
      <alignment horizontal="center" vertical="center"/>
    </xf>
    <xf numFmtId="0" fontId="30" fillId="0" borderId="0" xfId="7" applyFont="1" applyAlignment="1">
      <alignment horizontal="right" vertical="center"/>
    </xf>
    <xf numFmtId="176" fontId="8" fillId="0" borderId="0" xfId="5" applyNumberFormat="1" applyFont="1" applyAlignment="1">
      <alignment vertical="center" wrapText="1"/>
    </xf>
    <xf numFmtId="176" fontId="25" fillId="0" borderId="0" xfId="5" applyNumberFormat="1" applyFont="1" applyAlignment="1">
      <alignment horizontal="centerContinuous" vertical="center"/>
    </xf>
    <xf numFmtId="176" fontId="24" fillId="0" borderId="0" xfId="5" applyNumberFormat="1" applyFont="1" applyAlignment="1">
      <alignment horizontal="centerContinuous" vertical="center"/>
    </xf>
    <xf numFmtId="176" fontId="8" fillId="0" borderId="0" xfId="5" applyNumberFormat="1" applyFont="1" applyAlignment="1">
      <alignment horizontal="centerContinuous" vertical="center"/>
    </xf>
    <xf numFmtId="176" fontId="11" fillId="0" borderId="0" xfId="5" applyNumberFormat="1" applyFont="1" applyAlignment="1">
      <alignment horizontal="right" vertical="center"/>
    </xf>
    <xf numFmtId="0" fontId="11" fillId="0" borderId="0" xfId="5" applyFont="1" applyAlignment="1">
      <alignment vertical="center"/>
    </xf>
    <xf numFmtId="0" fontId="42" fillId="0" borderId="0" xfId="5" applyFont="1" applyAlignment="1">
      <alignment horizontal="right" vertical="top"/>
    </xf>
    <xf numFmtId="0" fontId="44" fillId="0" borderId="0" xfId="5" applyFont="1"/>
    <xf numFmtId="0" fontId="24" fillId="0" borderId="0" xfId="5" applyFont="1"/>
    <xf numFmtId="0" fontId="45" fillId="0" borderId="0" xfId="5" applyFont="1" applyAlignment="1">
      <alignment horizontal="center"/>
    </xf>
    <xf numFmtId="0" fontId="46" fillId="0" borderId="0" xfId="5" applyFont="1" applyAlignment="1">
      <alignment horizontal="center"/>
    </xf>
    <xf numFmtId="0" fontId="47" fillId="0" borderId="0" xfId="5" applyFont="1" applyAlignment="1">
      <alignment horizontal="center"/>
    </xf>
    <xf numFmtId="0" fontId="48" fillId="0" borderId="0" xfId="5" applyFont="1"/>
    <xf numFmtId="0" fontId="24" fillId="0" borderId="0" xfId="5" applyFont="1" applyAlignment="1">
      <alignment horizontal="center"/>
    </xf>
    <xf numFmtId="0" fontId="49" fillId="0" borderId="0" xfId="5" applyFont="1" applyAlignment="1">
      <alignment wrapText="1"/>
    </xf>
    <xf numFmtId="0" fontId="17" fillId="0" borderId="0" xfId="5" applyAlignment="1">
      <alignment vertical="center"/>
    </xf>
    <xf numFmtId="0" fontId="17" fillId="0" borderId="0" xfId="5" applyAlignment="1">
      <alignment horizontal="center" vertical="top"/>
    </xf>
    <xf numFmtId="0" fontId="50" fillId="0" borderId="0" xfId="5" applyFont="1" applyAlignment="1">
      <alignment horizontal="center" vertical="center" wrapText="1"/>
    </xf>
    <xf numFmtId="0" fontId="17" fillId="0" borderId="8" xfId="5" applyBorder="1" applyAlignment="1">
      <alignment horizontal="center" vertical="top"/>
    </xf>
    <xf numFmtId="0" fontId="8" fillId="0" borderId="27" xfId="5" applyFont="1" applyBorder="1" applyAlignment="1">
      <alignment vertical="center" wrapText="1"/>
    </xf>
    <xf numFmtId="0" fontId="17" fillId="0" borderId="0" xfId="5" applyAlignment="1">
      <alignment vertical="top"/>
    </xf>
    <xf numFmtId="0" fontId="17" fillId="0" borderId="0" xfId="5" applyAlignment="1">
      <alignment vertical="center" wrapText="1"/>
    </xf>
    <xf numFmtId="0" fontId="5" fillId="0" borderId="0" xfId="5" applyFont="1" applyAlignment="1">
      <alignment vertical="top"/>
    </xf>
    <xf numFmtId="0" fontId="5" fillId="0" borderId="0" xfId="5" applyFont="1" applyAlignment="1">
      <alignment vertical="center"/>
    </xf>
    <xf numFmtId="0" fontId="51" fillId="0" borderId="0" xfId="5" applyFont="1" applyAlignment="1">
      <alignment vertical="top"/>
    </xf>
    <xf numFmtId="0" fontId="51" fillId="0" borderId="0" xfId="5" applyFont="1" applyAlignment="1">
      <alignment vertical="center"/>
    </xf>
    <xf numFmtId="0" fontId="24" fillId="0" borderId="0" xfId="5" applyFont="1" applyAlignment="1">
      <alignment horizontal="left" vertical="top"/>
    </xf>
    <xf numFmtId="0" fontId="52" fillId="0" borderId="0" xfId="5" applyFont="1" applyAlignment="1">
      <alignment vertical="center" wrapText="1"/>
    </xf>
    <xf numFmtId="0" fontId="17" fillId="0" borderId="0" xfId="5" applyAlignment="1">
      <alignment horizontal="right"/>
    </xf>
    <xf numFmtId="0" fontId="11" fillId="0" borderId="0" xfId="5" applyFont="1"/>
    <xf numFmtId="0" fontId="36" fillId="0" borderId="0" xfId="5" applyFont="1" applyAlignment="1">
      <alignment horizontal="right" vertical="top"/>
    </xf>
    <xf numFmtId="0" fontId="53" fillId="0" borderId="0" xfId="9" applyFont="1" applyAlignment="1">
      <alignment horizontal="center" vertical="center" wrapText="1"/>
    </xf>
    <xf numFmtId="0" fontId="54" fillId="0" borderId="0" xfId="9" applyFont="1" applyAlignment="1">
      <alignment horizontal="left" vertical="center"/>
    </xf>
    <xf numFmtId="0" fontId="55" fillId="0" borderId="0" xfId="5" applyFont="1" applyAlignment="1">
      <alignment horizontal="center"/>
    </xf>
    <xf numFmtId="0" fontId="56" fillId="0" borderId="0" xfId="5" applyFont="1"/>
    <xf numFmtId="0" fontId="57" fillId="0" borderId="0" xfId="5" applyFont="1" applyAlignment="1">
      <alignment vertical="center"/>
    </xf>
    <xf numFmtId="0" fontId="56" fillId="0" borderId="0" xfId="5" applyFont="1" applyAlignment="1">
      <alignment horizontal="right"/>
    </xf>
    <xf numFmtId="0" fontId="56" fillId="0" borderId="0" xfId="5" applyFont="1" applyAlignment="1">
      <alignment horizontal="center"/>
    </xf>
    <xf numFmtId="0" fontId="53" fillId="0" borderId="0" xfId="0" applyFont="1"/>
    <xf numFmtId="0" fontId="58" fillId="0" borderId="0" xfId="1" applyFont="1">
      <alignment vertical="center"/>
    </xf>
    <xf numFmtId="176" fontId="58" fillId="0" borderId="7" xfId="1" applyNumberFormat="1" applyFont="1" applyBorder="1">
      <alignment vertical="center"/>
    </xf>
    <xf numFmtId="176" fontId="58" fillId="3" borderId="12" xfId="1" applyNumberFormat="1" applyFont="1" applyFill="1" applyBorder="1">
      <alignment vertical="center"/>
    </xf>
    <xf numFmtId="2" fontId="58" fillId="4" borderId="7" xfId="2" applyNumberFormat="1" applyFont="1" applyFill="1" applyBorder="1" applyAlignment="1">
      <alignment vertical="center"/>
    </xf>
    <xf numFmtId="176" fontId="58" fillId="3" borderId="19" xfId="1" applyNumberFormat="1" applyFont="1" applyFill="1" applyBorder="1">
      <alignment vertical="center"/>
    </xf>
    <xf numFmtId="176" fontId="58" fillId="3" borderId="7" xfId="1" applyNumberFormat="1" applyFont="1" applyFill="1" applyBorder="1">
      <alignment vertical="center"/>
    </xf>
    <xf numFmtId="176" fontId="58" fillId="3" borderId="25" xfId="1" applyNumberFormat="1" applyFont="1" applyFill="1" applyBorder="1">
      <alignment vertical="center"/>
    </xf>
    <xf numFmtId="0" fontId="58" fillId="3" borderId="6" xfId="1" applyFont="1" applyFill="1" applyBorder="1">
      <alignment vertical="center"/>
    </xf>
    <xf numFmtId="0" fontId="58" fillId="3" borderId="12" xfId="1" applyFont="1" applyFill="1" applyBorder="1">
      <alignment vertical="center"/>
    </xf>
    <xf numFmtId="0" fontId="58" fillId="3" borderId="19" xfId="1" applyFont="1" applyFill="1" applyBorder="1">
      <alignment vertical="center"/>
    </xf>
    <xf numFmtId="0" fontId="58" fillId="3" borderId="11" xfId="1" applyFont="1" applyFill="1" applyBorder="1">
      <alignment vertical="center"/>
    </xf>
    <xf numFmtId="2" fontId="58" fillId="4" borderId="30" xfId="2" applyNumberFormat="1" applyFont="1" applyFill="1" applyBorder="1" applyAlignment="1">
      <alignment vertical="center"/>
    </xf>
    <xf numFmtId="176" fontId="58" fillId="0" borderId="20" xfId="1" applyNumberFormat="1" applyFont="1" applyBorder="1">
      <alignment vertical="center"/>
    </xf>
    <xf numFmtId="0" fontId="58" fillId="0" borderId="37" xfId="1" applyFont="1" applyBorder="1">
      <alignment vertical="center"/>
    </xf>
    <xf numFmtId="0" fontId="58" fillId="0" borderId="14" xfId="1" applyFont="1" applyBorder="1">
      <alignment vertical="center"/>
    </xf>
    <xf numFmtId="0" fontId="58" fillId="0" borderId="32" xfId="1" applyFont="1" applyBorder="1">
      <alignment vertical="center"/>
    </xf>
    <xf numFmtId="176" fontId="58" fillId="0" borderId="6" xfId="1" applyNumberFormat="1" applyFont="1" applyBorder="1">
      <alignment vertical="center"/>
    </xf>
    <xf numFmtId="176" fontId="58" fillId="5" borderId="11" xfId="1" applyNumberFormat="1" applyFont="1" applyFill="1" applyBorder="1">
      <alignment vertical="center"/>
    </xf>
    <xf numFmtId="0" fontId="58" fillId="5" borderId="11" xfId="1" applyFont="1" applyFill="1" applyBorder="1">
      <alignment vertical="center"/>
    </xf>
    <xf numFmtId="176" fontId="58" fillId="5" borderId="17" xfId="1" applyNumberFormat="1" applyFont="1" applyFill="1" applyBorder="1">
      <alignment vertical="center"/>
    </xf>
    <xf numFmtId="176" fontId="58" fillId="3" borderId="50" xfId="1" applyNumberFormat="1" applyFont="1" applyFill="1" applyBorder="1">
      <alignment vertical="center"/>
    </xf>
    <xf numFmtId="176" fontId="58" fillId="3" borderId="51" xfId="1" applyNumberFormat="1" applyFont="1" applyFill="1" applyBorder="1">
      <alignment vertical="center"/>
    </xf>
    <xf numFmtId="176" fontId="58" fillId="3" borderId="53" xfId="1" applyNumberFormat="1" applyFont="1" applyFill="1" applyBorder="1">
      <alignment vertical="center"/>
    </xf>
    <xf numFmtId="176" fontId="58" fillId="3" borderId="54" xfId="1" applyNumberFormat="1" applyFont="1" applyFill="1" applyBorder="1">
      <alignment vertical="center"/>
    </xf>
    <xf numFmtId="176" fontId="58" fillId="3" borderId="58" xfId="1" applyNumberFormat="1" applyFont="1" applyFill="1" applyBorder="1">
      <alignment vertical="center"/>
    </xf>
    <xf numFmtId="176" fontId="58" fillId="3" borderId="59" xfId="1" applyNumberFormat="1" applyFont="1" applyFill="1" applyBorder="1">
      <alignment vertical="center"/>
    </xf>
    <xf numFmtId="176" fontId="58" fillId="3" borderId="63" xfId="1" applyNumberFormat="1" applyFont="1" applyFill="1" applyBorder="1">
      <alignment vertical="center"/>
    </xf>
    <xf numFmtId="176" fontId="58" fillId="3" borderId="64" xfId="1" applyNumberFormat="1" applyFont="1" applyFill="1" applyBorder="1">
      <alignment vertical="center"/>
    </xf>
    <xf numFmtId="0" fontId="58" fillId="7" borderId="0" xfId="1" applyFont="1" applyFill="1">
      <alignment vertical="center"/>
    </xf>
    <xf numFmtId="0" fontId="61" fillId="0" borderId="0" xfId="9" applyFont="1" applyAlignment="1">
      <alignment horizontal="center" vertical="center" wrapText="1"/>
    </xf>
    <xf numFmtId="0" fontId="61" fillId="0" borderId="61" xfId="9" applyFont="1" applyBorder="1" applyAlignment="1">
      <alignment horizontal="left" vertical="center" wrapText="1"/>
    </xf>
    <xf numFmtId="0" fontId="61" fillId="11" borderId="7" xfId="9" applyFont="1" applyFill="1" applyBorder="1" applyAlignment="1">
      <alignment horizontal="center" vertical="center" wrapText="1"/>
    </xf>
    <xf numFmtId="181" fontId="61" fillId="10" borderId="7" xfId="9" applyNumberFormat="1" applyFont="1" applyFill="1" applyBorder="1" applyAlignment="1">
      <alignment horizontal="left" vertical="center" wrapText="1"/>
    </xf>
    <xf numFmtId="0" fontId="61" fillId="0" borderId="7" xfId="9" applyFont="1" applyBorder="1" applyAlignment="1">
      <alignment horizontal="center" vertical="center" wrapText="1"/>
    </xf>
    <xf numFmtId="0" fontId="62" fillId="0" borderId="0" xfId="5" applyFont="1" applyAlignment="1">
      <alignment horizontal="left" vertical="center"/>
    </xf>
    <xf numFmtId="0" fontId="63" fillId="0" borderId="0" xfId="5" applyFont="1" applyAlignment="1">
      <alignment horizontal="left" vertical="center"/>
    </xf>
    <xf numFmtId="176" fontId="63" fillId="0" borderId="0" xfId="5" applyNumberFormat="1" applyFont="1" applyAlignment="1">
      <alignment vertical="center" wrapText="1"/>
    </xf>
    <xf numFmtId="0" fontId="63" fillId="0" borderId="0" xfId="5" applyFont="1" applyAlignment="1">
      <alignment horizontal="center"/>
    </xf>
    <xf numFmtId="0" fontId="63" fillId="0" borderId="0" xfId="5" applyFont="1" applyAlignment="1">
      <alignment vertical="center"/>
    </xf>
    <xf numFmtId="49" fontId="63" fillId="0" borderId="0" xfId="5" applyNumberFormat="1" applyFont="1" applyAlignment="1">
      <alignment horizontal="left" vertical="center"/>
    </xf>
    <xf numFmtId="176" fontId="63" fillId="0" borderId="0" xfId="5" applyNumberFormat="1" applyFont="1" applyAlignment="1">
      <alignment vertical="center"/>
    </xf>
    <xf numFmtId="56" fontId="63" fillId="0" borderId="0" xfId="5" applyNumberFormat="1" applyFont="1" applyAlignment="1">
      <alignment horizontal="center"/>
    </xf>
    <xf numFmtId="0" fontId="58" fillId="0" borderId="0" xfId="5" applyFont="1" applyAlignment="1">
      <alignment horizontal="left" vertical="center"/>
    </xf>
    <xf numFmtId="0" fontId="59" fillId="0" borderId="0" xfId="5" applyFont="1"/>
    <xf numFmtId="0" fontId="59" fillId="0" borderId="0" xfId="5" applyFont="1" applyAlignment="1">
      <alignment horizontal="right"/>
    </xf>
    <xf numFmtId="0" fontId="31" fillId="0" borderId="0" xfId="3" applyFont="1" applyAlignment="1">
      <alignment horizontal="left" vertical="center"/>
    </xf>
    <xf numFmtId="0" fontId="37" fillId="0" borderId="0" xfId="1" applyFont="1">
      <alignment vertical="center"/>
    </xf>
    <xf numFmtId="176" fontId="31" fillId="0" borderId="0" xfId="1" applyNumberFormat="1" applyFont="1">
      <alignment vertical="center"/>
    </xf>
    <xf numFmtId="0" fontId="31" fillId="0" borderId="0" xfId="1" applyFont="1">
      <alignment vertical="center"/>
    </xf>
    <xf numFmtId="0" fontId="64" fillId="0" borderId="0" xfId="1" applyFont="1">
      <alignment vertical="center"/>
    </xf>
    <xf numFmtId="0" fontId="65" fillId="0" borderId="0" xfId="1" applyFont="1">
      <alignment vertical="center"/>
    </xf>
    <xf numFmtId="0" fontId="31" fillId="5" borderId="67" xfId="1" applyFont="1" applyFill="1" applyBorder="1" applyAlignment="1">
      <alignment horizontal="center" vertical="center" textRotation="255" wrapText="1"/>
    </xf>
    <xf numFmtId="0" fontId="31" fillId="5" borderId="68" xfId="1" applyFont="1" applyFill="1" applyBorder="1" applyAlignment="1">
      <alignment horizontal="center" vertical="center" wrapText="1"/>
    </xf>
    <xf numFmtId="176" fontId="31" fillId="2" borderId="7" xfId="1" applyNumberFormat="1" applyFont="1" applyFill="1" applyBorder="1" applyAlignment="1">
      <alignment horizontal="center" vertical="center"/>
    </xf>
    <xf numFmtId="176" fontId="31" fillId="4" borderId="7" xfId="1" applyNumberFormat="1" applyFont="1" applyFill="1" applyBorder="1" applyAlignment="1">
      <alignment horizontal="center" vertical="center"/>
    </xf>
    <xf numFmtId="176" fontId="31" fillId="2" borderId="30" xfId="1" applyNumberFormat="1" applyFont="1" applyFill="1" applyBorder="1" applyAlignment="1">
      <alignment horizontal="center" vertical="center"/>
    </xf>
    <xf numFmtId="176" fontId="66" fillId="6" borderId="41" xfId="1" applyNumberFormat="1" applyFont="1" applyFill="1" applyBorder="1" applyAlignment="1">
      <alignment horizontal="center" vertical="center"/>
    </xf>
    <xf numFmtId="176" fontId="66" fillId="6" borderId="49" xfId="1" applyNumberFormat="1" applyFont="1" applyFill="1" applyBorder="1" applyAlignment="1">
      <alignment horizontal="center" vertical="center"/>
    </xf>
    <xf numFmtId="176" fontId="66" fillId="6" borderId="52" xfId="1" applyNumberFormat="1" applyFont="1" applyFill="1" applyBorder="1" applyAlignment="1">
      <alignment horizontal="center" vertical="center"/>
    </xf>
    <xf numFmtId="176" fontId="66" fillId="6" borderId="57" xfId="1" applyNumberFormat="1" applyFont="1" applyFill="1" applyBorder="1" applyAlignment="1">
      <alignment horizontal="center" vertical="center"/>
    </xf>
    <xf numFmtId="176" fontId="66" fillId="6" borderId="62" xfId="1" applyNumberFormat="1" applyFont="1" applyFill="1" applyBorder="1" applyAlignment="1">
      <alignment horizontal="center" vertical="center"/>
    </xf>
    <xf numFmtId="176" fontId="66" fillId="6" borderId="65" xfId="1" applyNumberFormat="1" applyFont="1" applyFill="1" applyBorder="1" applyAlignment="1">
      <alignment horizontal="center" vertical="center"/>
    </xf>
    <xf numFmtId="176" fontId="66" fillId="5" borderId="10" xfId="1" applyNumberFormat="1" applyFont="1" applyFill="1" applyBorder="1" applyAlignment="1">
      <alignment horizontal="center" vertical="center"/>
    </xf>
    <xf numFmtId="0" fontId="31" fillId="0" borderId="0" xfId="5" applyFont="1" applyAlignment="1">
      <alignment horizontal="left" vertical="center"/>
    </xf>
    <xf numFmtId="184" fontId="59" fillId="0" borderId="7" xfId="5" applyNumberFormat="1" applyFont="1" applyBorder="1" applyAlignment="1">
      <alignment horizontal="right" vertical="center"/>
    </xf>
    <xf numFmtId="49" fontId="59" fillId="0" borderId="48" xfId="5" applyNumberFormat="1" applyFont="1" applyBorder="1" applyAlignment="1">
      <alignment horizontal="right" vertical="center"/>
    </xf>
    <xf numFmtId="184" fontId="59" fillId="0" borderId="30" xfId="5" applyNumberFormat="1" applyFont="1" applyBorder="1" applyAlignment="1">
      <alignment horizontal="right" vertical="center"/>
    </xf>
    <xf numFmtId="49" fontId="59" fillId="0" borderId="66" xfId="5" applyNumberFormat="1" applyFont="1" applyBorder="1" applyAlignment="1">
      <alignment horizontal="right" vertical="center"/>
    </xf>
    <xf numFmtId="176" fontId="59" fillId="0" borderId="20" xfId="5" applyNumberFormat="1" applyFont="1" applyBorder="1" applyAlignment="1">
      <alignment horizontal="center" vertical="center"/>
    </xf>
    <xf numFmtId="176" fontId="59" fillId="0" borderId="20" xfId="5" applyNumberFormat="1" applyFont="1" applyBorder="1" applyAlignment="1">
      <alignment horizontal="right" vertical="center"/>
    </xf>
    <xf numFmtId="176" fontId="59" fillId="0" borderId="47" xfId="5" applyNumberFormat="1" applyFont="1" applyBorder="1" applyAlignment="1">
      <alignment horizontal="center" vertical="center"/>
    </xf>
    <xf numFmtId="184" fontId="59" fillId="0" borderId="7" xfId="4" applyNumberFormat="1" applyFont="1" applyBorder="1" applyAlignment="1">
      <alignment horizontal="right" vertical="center"/>
    </xf>
    <xf numFmtId="176" fontId="59" fillId="0" borderId="55" xfId="5" applyNumberFormat="1" applyFont="1" applyBorder="1" applyAlignment="1">
      <alignment horizontal="center" vertical="center"/>
    </xf>
    <xf numFmtId="176" fontId="37" fillId="0" borderId="0" xfId="5" applyNumberFormat="1" applyFont="1" applyAlignment="1">
      <alignment vertical="center"/>
    </xf>
    <xf numFmtId="176" fontId="31" fillId="2" borderId="19" xfId="5" applyNumberFormat="1" applyFont="1" applyFill="1" applyBorder="1" applyAlignment="1">
      <alignment horizontal="center" vertical="center"/>
    </xf>
    <xf numFmtId="176" fontId="31" fillId="2" borderId="19" xfId="5" applyNumberFormat="1" applyFont="1" applyFill="1" applyBorder="1" applyAlignment="1">
      <alignment vertical="center"/>
    </xf>
    <xf numFmtId="176" fontId="31" fillId="2" borderId="20" xfId="5" applyNumberFormat="1" applyFont="1" applyFill="1" applyBorder="1" applyAlignment="1">
      <alignment horizontal="center" vertical="center"/>
    </xf>
    <xf numFmtId="176" fontId="31" fillId="2" borderId="20" xfId="5" applyNumberFormat="1" applyFont="1" applyFill="1" applyBorder="1" applyAlignment="1">
      <alignment horizontal="right" vertical="center"/>
    </xf>
    <xf numFmtId="176" fontId="31" fillId="8" borderId="67" xfId="5" applyNumberFormat="1" applyFont="1" applyFill="1" applyBorder="1" applyAlignment="1">
      <alignment horizontal="centerContinuous" vertical="center"/>
    </xf>
    <xf numFmtId="176" fontId="33" fillId="8" borderId="68" xfId="5" applyNumberFormat="1" applyFont="1" applyFill="1" applyBorder="1" applyAlignment="1">
      <alignment horizontal="centerContinuous" vertical="center"/>
    </xf>
    <xf numFmtId="176" fontId="33" fillId="0" borderId="0" xfId="5" applyNumberFormat="1" applyFont="1" applyAlignment="1">
      <alignment horizontal="centerContinuous" vertical="center"/>
    </xf>
    <xf numFmtId="180" fontId="33" fillId="0" borderId="0" xfId="5" applyNumberFormat="1" applyFont="1" applyAlignment="1">
      <alignment horizontal="center" vertical="center"/>
    </xf>
    <xf numFmtId="180" fontId="33" fillId="0" borderId="0" xfId="5" applyNumberFormat="1" applyFont="1" applyAlignment="1">
      <alignment horizontal="right" vertical="center"/>
    </xf>
    <xf numFmtId="49" fontId="31" fillId="0" borderId="0" xfId="5" applyNumberFormat="1" applyFont="1" applyAlignment="1">
      <alignment horizontal="left" vertical="top" wrapText="1"/>
    </xf>
    <xf numFmtId="185" fontId="59" fillId="0" borderId="7" xfId="7" applyNumberFormat="1" applyFont="1" applyBorder="1" applyAlignment="1">
      <alignment vertical="center"/>
    </xf>
    <xf numFmtId="184" fontId="59" fillId="0" borderId="7" xfId="7" applyNumberFormat="1" applyFont="1" applyBorder="1" applyAlignment="1">
      <alignment horizontal="center" vertical="center"/>
    </xf>
    <xf numFmtId="184" fontId="59" fillId="0" borderId="48" xfId="7" applyNumberFormat="1" applyFont="1" applyBorder="1" applyAlignment="1">
      <alignment horizontal="center" vertical="center"/>
    </xf>
    <xf numFmtId="185" fontId="59" fillId="0" borderId="30" xfId="7" applyNumberFormat="1" applyFont="1" applyBorder="1" applyAlignment="1">
      <alignment vertical="center"/>
    </xf>
    <xf numFmtId="184" fontId="59" fillId="0" borderId="30" xfId="7" applyNumberFormat="1" applyFont="1" applyBorder="1" applyAlignment="1">
      <alignment horizontal="center" vertical="center"/>
    </xf>
    <xf numFmtId="184" fontId="59" fillId="0" borderId="66" xfId="7" applyNumberFormat="1" applyFont="1" applyBorder="1" applyAlignment="1">
      <alignment horizontal="center" vertical="center"/>
    </xf>
    <xf numFmtId="0" fontId="63" fillId="0" borderId="72" xfId="5" applyFont="1" applyBorder="1" applyAlignment="1">
      <alignment vertical="center"/>
    </xf>
    <xf numFmtId="0" fontId="63" fillId="0" borderId="7" xfId="5" applyFont="1" applyBorder="1" applyAlignment="1">
      <alignment vertical="center"/>
    </xf>
    <xf numFmtId="0" fontId="63" fillId="0" borderId="73" xfId="5" applyFont="1" applyBorder="1" applyAlignment="1">
      <alignment vertical="center"/>
    </xf>
    <xf numFmtId="0" fontId="63" fillId="0" borderId="30" xfId="5" applyFont="1" applyBorder="1" applyAlignment="1">
      <alignment vertical="center"/>
    </xf>
    <xf numFmtId="0" fontId="59" fillId="0" borderId="7" xfId="6" applyFont="1" applyBorder="1" applyAlignment="1">
      <alignment horizontal="center" vertical="center"/>
    </xf>
    <xf numFmtId="176" fontId="63" fillId="0" borderId="70" xfId="5" applyNumberFormat="1" applyFont="1" applyBorder="1" applyAlignment="1">
      <alignment vertical="center"/>
    </xf>
    <xf numFmtId="179" fontId="59" fillId="0" borderId="7" xfId="6" applyNumberFormat="1" applyFont="1" applyBorder="1" applyAlignment="1">
      <alignment horizontal="center" vertical="center"/>
    </xf>
    <xf numFmtId="0" fontId="59" fillId="0" borderId="30" xfId="6" applyFont="1" applyBorder="1" applyAlignment="1">
      <alignment horizontal="center" vertical="center"/>
    </xf>
    <xf numFmtId="176" fontId="63" fillId="0" borderId="69" xfId="5" applyNumberFormat="1" applyFont="1" applyBorder="1" applyAlignment="1">
      <alignment vertical="center"/>
    </xf>
    <xf numFmtId="0" fontId="69" fillId="7" borderId="0" xfId="1" applyFont="1" applyFill="1">
      <alignment vertical="center"/>
    </xf>
    <xf numFmtId="0" fontId="37" fillId="7" borderId="0" xfId="1" applyFont="1" applyFill="1">
      <alignment vertical="center"/>
    </xf>
    <xf numFmtId="0" fontId="31" fillId="7" borderId="0" xfId="1" applyFont="1" applyFill="1">
      <alignment vertical="center"/>
    </xf>
    <xf numFmtId="49" fontId="31" fillId="7" borderId="0" xfId="1" applyNumberFormat="1" applyFont="1" applyFill="1" applyAlignment="1">
      <alignment vertical="top"/>
    </xf>
    <xf numFmtId="0" fontId="65" fillId="7" borderId="0" xfId="1" applyFont="1" applyFill="1">
      <alignment vertical="center"/>
    </xf>
    <xf numFmtId="0" fontId="37" fillId="0" borderId="0" xfId="10" applyFont="1">
      <alignment vertical="center"/>
    </xf>
    <xf numFmtId="0" fontId="33" fillId="0" borderId="0" xfId="10" applyFont="1">
      <alignment vertical="center"/>
    </xf>
    <xf numFmtId="176" fontId="33" fillId="0" borderId="0" xfId="10" applyNumberFormat="1" applyFont="1" applyAlignment="1">
      <alignment horizontal="right" vertical="center"/>
    </xf>
    <xf numFmtId="0" fontId="31" fillId="0" borderId="0" xfId="10" applyFont="1">
      <alignment vertical="center"/>
    </xf>
    <xf numFmtId="0" fontId="72" fillId="0" borderId="0" xfId="0" applyFont="1"/>
    <xf numFmtId="0" fontId="66" fillId="12" borderId="1" xfId="10" applyFont="1" applyFill="1" applyBorder="1" applyAlignment="1">
      <alignment horizontal="center" vertical="center"/>
    </xf>
    <xf numFmtId="0" fontId="31" fillId="12" borderId="2" xfId="10" applyFont="1" applyFill="1" applyBorder="1" applyAlignment="1">
      <alignment horizontal="center" vertical="center"/>
    </xf>
    <xf numFmtId="0" fontId="66" fillId="12" borderId="2" xfId="10" applyFont="1" applyFill="1" applyBorder="1" applyAlignment="1">
      <alignment horizontal="center" vertical="center"/>
    </xf>
    <xf numFmtId="176" fontId="31" fillId="12" borderId="2" xfId="10" applyNumberFormat="1" applyFont="1" applyFill="1" applyBorder="1" applyAlignment="1">
      <alignment horizontal="center" vertical="center" shrinkToFit="1"/>
    </xf>
    <xf numFmtId="0" fontId="31" fillId="12" borderId="47" xfId="10" applyFont="1" applyFill="1" applyBorder="1" applyAlignment="1">
      <alignment horizontal="center" vertical="center"/>
    </xf>
    <xf numFmtId="0" fontId="66" fillId="0" borderId="0" xfId="10" applyFont="1">
      <alignment vertical="center"/>
    </xf>
    <xf numFmtId="0" fontId="66" fillId="12" borderId="6" xfId="10" applyFont="1" applyFill="1" applyBorder="1" applyAlignment="1">
      <alignment horizontal="center" vertical="center"/>
    </xf>
    <xf numFmtId="176" fontId="66" fillId="0" borderId="0" xfId="10" applyNumberFormat="1" applyFont="1">
      <alignment vertical="center"/>
    </xf>
    <xf numFmtId="0" fontId="66" fillId="12" borderId="20" xfId="10" applyFont="1" applyFill="1" applyBorder="1" applyAlignment="1">
      <alignment horizontal="center" vertical="center"/>
    </xf>
    <xf numFmtId="0" fontId="66" fillId="12" borderId="6" xfId="10" applyFont="1" applyFill="1" applyBorder="1" applyAlignment="1">
      <alignment horizontal="center" vertical="center" shrinkToFit="1"/>
    </xf>
    <xf numFmtId="0" fontId="66" fillId="12" borderId="11" xfId="10" applyFont="1" applyFill="1" applyBorder="1" applyAlignment="1">
      <alignment horizontal="center" vertical="center"/>
    </xf>
    <xf numFmtId="0" fontId="66" fillId="12" borderId="20" xfId="10" applyFont="1" applyFill="1" applyBorder="1" applyAlignment="1">
      <alignment horizontal="center" vertical="center" shrinkToFit="1"/>
    </xf>
    <xf numFmtId="0" fontId="66" fillId="12" borderId="12" xfId="10" applyFont="1" applyFill="1" applyBorder="1" applyAlignment="1">
      <alignment horizontal="center" vertical="center"/>
    </xf>
    <xf numFmtId="0" fontId="33" fillId="0" borderId="0" xfId="10" applyFont="1" applyAlignment="1">
      <alignment horizontal="right" vertical="center"/>
    </xf>
    <xf numFmtId="0" fontId="31" fillId="0" borderId="0" xfId="10" applyFont="1" applyAlignment="1">
      <alignment horizontal="right" vertical="center"/>
    </xf>
    <xf numFmtId="49" fontId="31" fillId="0" borderId="0" xfId="10" applyNumberFormat="1" applyFont="1" applyAlignment="1">
      <alignment vertical="top" wrapText="1"/>
    </xf>
    <xf numFmtId="176" fontId="31" fillId="0" borderId="0" xfId="10" applyNumberFormat="1" applyFont="1">
      <alignment vertical="center"/>
    </xf>
    <xf numFmtId="49" fontId="31" fillId="0" borderId="0" xfId="10" applyNumberFormat="1" applyFont="1" applyAlignment="1">
      <alignment vertical="top"/>
    </xf>
    <xf numFmtId="186" fontId="60" fillId="0" borderId="6" xfId="10" applyNumberFormat="1" applyFont="1" applyBorder="1" applyAlignment="1">
      <alignment horizontal="right" vertical="center"/>
    </xf>
    <xf numFmtId="186" fontId="59" fillId="0" borderId="6" xfId="10" applyNumberFormat="1" applyFont="1" applyBorder="1" applyProtection="1">
      <alignment vertical="center"/>
      <protection locked="0"/>
    </xf>
    <xf numFmtId="186" fontId="59" fillId="0" borderId="20" xfId="10" applyNumberFormat="1" applyFont="1" applyBorder="1" applyProtection="1">
      <alignment vertical="center"/>
      <protection locked="0"/>
    </xf>
    <xf numFmtId="186" fontId="59" fillId="0" borderId="11" xfId="10" applyNumberFormat="1" applyFont="1" applyBorder="1" applyProtection="1">
      <alignment vertical="center"/>
      <protection locked="0"/>
    </xf>
    <xf numFmtId="186" fontId="59" fillId="0" borderId="12" xfId="10" applyNumberFormat="1" applyFont="1" applyBorder="1" applyProtection="1">
      <alignment vertical="center"/>
      <protection locked="0"/>
    </xf>
    <xf numFmtId="0" fontId="73" fillId="0" borderId="0" xfId="10" applyFont="1">
      <alignment vertical="center"/>
    </xf>
    <xf numFmtId="0" fontId="59" fillId="0" borderId="0" xfId="10" applyFont="1">
      <alignment vertical="center"/>
    </xf>
    <xf numFmtId="0" fontId="63" fillId="0" borderId="0" xfId="10" applyFont="1">
      <alignment vertical="center"/>
    </xf>
    <xf numFmtId="176" fontId="63" fillId="0" borderId="0" xfId="10" applyNumberFormat="1" applyFont="1" applyAlignment="1">
      <alignment horizontal="right" vertical="center"/>
    </xf>
    <xf numFmtId="0" fontId="60" fillId="0" borderId="0" xfId="10" applyFont="1">
      <alignment vertical="center"/>
    </xf>
    <xf numFmtId="176" fontId="60" fillId="0" borderId="0" xfId="10" applyNumberFormat="1" applyFont="1">
      <alignment vertical="center"/>
    </xf>
    <xf numFmtId="0" fontId="63" fillId="0" borderId="0" xfId="10" applyFont="1" applyAlignment="1">
      <alignment horizontal="right" vertical="center"/>
    </xf>
    <xf numFmtId="0" fontId="59" fillId="0" borderId="0" xfId="10" applyFont="1" applyAlignment="1">
      <alignment horizontal="right" vertical="center"/>
    </xf>
    <xf numFmtId="49" fontId="59" fillId="0" borderId="0" xfId="10" applyNumberFormat="1" applyFont="1" applyAlignment="1">
      <alignment vertical="top"/>
    </xf>
    <xf numFmtId="0" fontId="74" fillId="0" borderId="0" xfId="10" applyFont="1" applyAlignment="1">
      <alignment vertical="center" wrapText="1"/>
    </xf>
    <xf numFmtId="176" fontId="33" fillId="0" borderId="0" xfId="10" applyNumberFormat="1" applyFont="1">
      <alignment vertical="center"/>
    </xf>
    <xf numFmtId="176" fontId="37" fillId="0" borderId="0" xfId="10" applyNumberFormat="1" applyFont="1">
      <alignment vertical="center"/>
    </xf>
    <xf numFmtId="0" fontId="66" fillId="12" borderId="1" xfId="10" applyFont="1" applyFill="1" applyBorder="1">
      <alignment vertical="center"/>
    </xf>
    <xf numFmtId="0" fontId="66" fillId="12" borderId="47" xfId="10" applyFont="1" applyFill="1" applyBorder="1" applyAlignment="1">
      <alignment horizontal="center" vertical="center"/>
    </xf>
    <xf numFmtId="0" fontId="66" fillId="12" borderId="120" xfId="10" applyFont="1" applyFill="1" applyBorder="1" applyAlignment="1">
      <alignment horizontal="center" vertical="center"/>
    </xf>
    <xf numFmtId="0" fontId="35" fillId="12" borderId="129" xfId="10" applyFont="1" applyFill="1" applyBorder="1" applyAlignment="1">
      <alignment horizontal="center" vertical="center"/>
    </xf>
    <xf numFmtId="176" fontId="31" fillId="0" borderId="0" xfId="10" applyNumberFormat="1" applyFont="1" applyAlignment="1">
      <alignment horizontal="right" vertical="center"/>
    </xf>
    <xf numFmtId="176" fontId="33" fillId="0" borderId="0" xfId="10" applyNumberFormat="1" applyFont="1" applyAlignment="1">
      <alignment vertical="top" wrapText="1"/>
    </xf>
    <xf numFmtId="176" fontId="31" fillId="0" borderId="0" xfId="10" applyNumberFormat="1" applyFont="1" applyAlignment="1">
      <alignment vertical="top" shrinkToFit="1"/>
    </xf>
    <xf numFmtId="176" fontId="31" fillId="0" borderId="0" xfId="10" applyNumberFormat="1" applyFont="1" applyAlignment="1">
      <alignment vertical="top"/>
    </xf>
    <xf numFmtId="176" fontId="33" fillId="0" borderId="0" xfId="10" applyNumberFormat="1" applyFont="1" applyAlignment="1">
      <alignment vertical="top"/>
    </xf>
    <xf numFmtId="176" fontId="68" fillId="0" borderId="0" xfId="10" applyNumberFormat="1" applyFont="1" applyAlignment="1">
      <alignment vertical="center" wrapText="1"/>
    </xf>
    <xf numFmtId="176" fontId="33" fillId="0" borderId="0" xfId="10" applyNumberFormat="1" applyFont="1" applyAlignment="1">
      <alignment horizontal="center" vertical="center"/>
    </xf>
    <xf numFmtId="49" fontId="31" fillId="0" borderId="0" xfId="10" applyNumberFormat="1" applyFont="1" applyAlignment="1">
      <alignment horizontal="left" vertical="top"/>
    </xf>
    <xf numFmtId="186" fontId="60" fillId="0" borderId="6" xfId="10" applyNumberFormat="1" applyFont="1" applyBorder="1">
      <alignment vertical="center"/>
    </xf>
    <xf numFmtId="186" fontId="60" fillId="0" borderId="11" xfId="10" applyNumberFormat="1" applyFont="1" applyBorder="1" applyAlignment="1">
      <alignment horizontal="right" vertical="center"/>
    </xf>
    <xf numFmtId="189" fontId="59" fillId="0" borderId="6" xfId="10" applyNumberFormat="1" applyFont="1" applyBorder="1" applyAlignment="1" applyProtection="1">
      <alignment horizontal="right" vertical="center"/>
      <protection locked="0"/>
    </xf>
    <xf numFmtId="189" fontId="60" fillId="0" borderId="6" xfId="10" applyNumberFormat="1" applyFont="1" applyBorder="1">
      <alignment vertical="center"/>
    </xf>
    <xf numFmtId="189" fontId="59" fillId="0" borderId="6" xfId="10" applyNumberFormat="1" applyFont="1" applyBorder="1" applyProtection="1">
      <alignment vertical="center"/>
      <protection locked="0"/>
    </xf>
    <xf numFmtId="49" fontId="31" fillId="0" borderId="0" xfId="5" applyNumberFormat="1" applyFont="1" applyAlignment="1">
      <alignment horizontal="center"/>
    </xf>
    <xf numFmtId="0" fontId="37" fillId="0" borderId="0" xfId="5" applyFont="1"/>
    <xf numFmtId="0" fontId="33" fillId="0" borderId="0" xfId="5" applyFont="1"/>
    <xf numFmtId="0" fontId="33" fillId="0" borderId="0" xfId="5" applyFont="1" applyAlignment="1">
      <alignment horizontal="left"/>
    </xf>
    <xf numFmtId="0" fontId="37" fillId="0" borderId="0" xfId="5" applyFont="1" applyAlignment="1">
      <alignment wrapText="1"/>
    </xf>
    <xf numFmtId="0" fontId="37" fillId="0" borderId="33" xfId="5" applyFont="1" applyBorder="1" applyAlignment="1">
      <alignment wrapText="1"/>
    </xf>
    <xf numFmtId="0" fontId="31" fillId="0" borderId="33" xfId="5" applyFont="1" applyBorder="1" applyAlignment="1">
      <alignment horizontal="right" wrapText="1"/>
    </xf>
    <xf numFmtId="0" fontId="66" fillId="0" borderId="0" xfId="5" applyFont="1" applyAlignment="1">
      <alignment wrapText="1"/>
    </xf>
    <xf numFmtId="0" fontId="66" fillId="0" borderId="0" xfId="5" applyFont="1"/>
    <xf numFmtId="0" fontId="31" fillId="0" borderId="0" xfId="5" applyFont="1" applyAlignment="1">
      <alignment horizontal="center"/>
    </xf>
    <xf numFmtId="0" fontId="31" fillId="0" borderId="0" xfId="5" applyFont="1" applyAlignment="1">
      <alignment vertical="top"/>
    </xf>
    <xf numFmtId="49" fontId="31" fillId="0" borderId="0" xfId="5" applyNumberFormat="1" applyFont="1" applyAlignment="1">
      <alignment horizontal="center" vertical="top"/>
    </xf>
    <xf numFmtId="0" fontId="59" fillId="0" borderId="25" xfId="5" applyFont="1" applyBorder="1" applyAlignment="1">
      <alignment horizontal="center" vertical="center"/>
    </xf>
    <xf numFmtId="0" fontId="59" fillId="0" borderId="48" xfId="5" applyFont="1" applyBorder="1" applyAlignment="1">
      <alignment vertical="center"/>
    </xf>
    <xf numFmtId="0" fontId="59" fillId="0" borderId="27" xfId="5" applyFont="1" applyBorder="1" applyAlignment="1">
      <alignment vertical="center"/>
    </xf>
    <xf numFmtId="0" fontId="59" fillId="0" borderId="108" xfId="5" applyFont="1" applyBorder="1" applyAlignment="1">
      <alignment vertical="center"/>
    </xf>
    <xf numFmtId="0" fontId="59" fillId="0" borderId="56" xfId="5" applyFont="1" applyBorder="1" applyAlignment="1">
      <alignment vertical="center"/>
    </xf>
    <xf numFmtId="0" fontId="59" fillId="0" borderId="77" xfId="5" applyFont="1" applyBorder="1" applyAlignment="1">
      <alignment horizontal="center" vertical="center" wrapText="1"/>
    </xf>
    <xf numFmtId="0" fontId="59" fillId="0" borderId="78" xfId="5" applyFont="1" applyBorder="1" applyAlignment="1">
      <alignment horizontal="center" vertical="center" wrapText="1"/>
    </xf>
    <xf numFmtId="0" fontId="59" fillId="0" borderId="24" xfId="5" applyFont="1" applyBorder="1" applyAlignment="1">
      <alignment vertical="center"/>
    </xf>
    <xf numFmtId="0" fontId="59" fillId="0" borderId="0" xfId="5" applyFont="1" applyAlignment="1">
      <alignment vertical="center"/>
    </xf>
    <xf numFmtId="0" fontId="59" fillId="0" borderId="8" xfId="5" applyFont="1" applyBorder="1" applyAlignment="1">
      <alignment horizontal="center" vertical="center"/>
    </xf>
    <xf numFmtId="0" fontId="59" fillId="0" borderId="17" xfId="5" applyFont="1" applyBorder="1" applyAlignment="1">
      <alignment vertical="center"/>
    </xf>
    <xf numFmtId="0" fontId="59" fillId="0" borderId="133" xfId="5" applyFont="1" applyBorder="1" applyAlignment="1">
      <alignment horizontal="center" vertical="center"/>
    </xf>
    <xf numFmtId="0" fontId="59" fillId="0" borderId="87" xfId="5" applyFont="1" applyBorder="1" applyAlignment="1">
      <alignment horizontal="center" vertical="center"/>
    </xf>
    <xf numFmtId="0" fontId="59" fillId="0" borderId="134" xfId="5" applyFont="1" applyBorder="1" applyAlignment="1">
      <alignment vertical="center"/>
    </xf>
    <xf numFmtId="0" fontId="59" fillId="0" borderId="5" xfId="5" applyFont="1" applyBorder="1" applyAlignment="1">
      <alignment horizontal="center" vertical="center"/>
    </xf>
    <xf numFmtId="0" fontId="59" fillId="0" borderId="27" xfId="5" applyFont="1" applyBorder="1" applyAlignment="1">
      <alignment horizontal="center" vertical="center"/>
    </xf>
    <xf numFmtId="0" fontId="59" fillId="0" borderId="6" xfId="5" applyFont="1" applyBorder="1" applyAlignment="1">
      <alignment horizontal="center" vertical="center"/>
    </xf>
    <xf numFmtId="0" fontId="59" fillId="0" borderId="101" xfId="5" applyFont="1" applyBorder="1" applyAlignment="1">
      <alignment horizontal="center" vertical="center"/>
    </xf>
    <xf numFmtId="0" fontId="59" fillId="0" borderId="136" xfId="5" applyFont="1" applyBorder="1" applyAlignment="1">
      <alignment horizontal="center" vertical="center"/>
    </xf>
    <xf numFmtId="0" fontId="59" fillId="0" borderId="81" xfId="5" applyFont="1" applyBorder="1" applyAlignment="1">
      <alignment horizontal="center" vertical="center"/>
    </xf>
    <xf numFmtId="0" fontId="59" fillId="0" borderId="80" xfId="5" applyFont="1" applyBorder="1" applyAlignment="1">
      <alignment vertical="center"/>
    </xf>
    <xf numFmtId="0" fontId="59" fillId="0" borderId="137" xfId="5" applyFont="1" applyBorder="1" applyAlignment="1">
      <alignment horizontal="center" vertical="center" wrapText="1"/>
    </xf>
    <xf numFmtId="0" fontId="59" fillId="0" borderId="138" xfId="5" applyFont="1" applyBorder="1" applyAlignment="1">
      <alignment horizontal="center" vertical="center" wrapText="1"/>
    </xf>
    <xf numFmtId="0" fontId="59" fillId="0" borderId="139" xfId="5" applyFont="1" applyBorder="1" applyAlignment="1">
      <alignment horizontal="center" vertical="center"/>
    </xf>
    <xf numFmtId="0" fontId="59" fillId="0" borderId="140" xfId="5" applyFont="1" applyBorder="1" applyAlignment="1">
      <alignment vertical="center"/>
    </xf>
    <xf numFmtId="0" fontId="59" fillId="0" borderId="10" xfId="5" applyFont="1" applyBorder="1" applyAlignment="1">
      <alignment horizontal="center" vertical="center" wrapText="1"/>
    </xf>
    <xf numFmtId="0" fontId="59" fillId="0" borderId="24" xfId="5" applyFont="1" applyBorder="1" applyAlignment="1">
      <alignment horizontal="center" vertical="center" wrapText="1"/>
    </xf>
    <xf numFmtId="0" fontId="59" fillId="0" borderId="11" xfId="5" applyFont="1" applyBorder="1" applyAlignment="1">
      <alignment horizontal="center" vertical="center"/>
    </xf>
    <xf numFmtId="0" fontId="59" fillId="0" borderId="101" xfId="5" applyFont="1" applyBorder="1" applyAlignment="1">
      <alignment horizontal="center" vertical="center" wrapText="1"/>
    </xf>
    <xf numFmtId="0" fontId="59" fillId="0" borderId="136" xfId="5" applyFont="1" applyBorder="1" applyAlignment="1">
      <alignment horizontal="center" vertical="center" wrapText="1"/>
    </xf>
    <xf numFmtId="0" fontId="59" fillId="0" borderId="23" xfId="5" applyFont="1" applyBorder="1" applyAlignment="1">
      <alignment horizontal="center" vertical="center" wrapText="1"/>
    </xf>
    <xf numFmtId="0" fontId="59" fillId="0" borderId="71" xfId="5" applyFont="1" applyBorder="1" applyAlignment="1">
      <alignment horizontal="center" vertical="center" wrapText="1"/>
    </xf>
    <xf numFmtId="0" fontId="59" fillId="0" borderId="20" xfId="5" applyFont="1" applyBorder="1" applyAlignment="1">
      <alignment horizontal="center" vertical="center"/>
    </xf>
    <xf numFmtId="0" fontId="59" fillId="0" borderId="55" xfId="5" applyFont="1" applyBorder="1" applyAlignment="1">
      <alignment vertical="center"/>
    </xf>
    <xf numFmtId="0" fontId="59" fillId="0" borderId="82" xfId="5" applyFont="1" applyBorder="1" applyAlignment="1">
      <alignment horizontal="center" vertical="center"/>
    </xf>
    <xf numFmtId="0" fontId="59" fillId="0" borderId="85" xfId="5" applyFont="1" applyBorder="1" applyAlignment="1">
      <alignment horizontal="center" vertical="center"/>
    </xf>
    <xf numFmtId="0" fontId="59" fillId="0" borderId="141" xfId="5" applyFont="1" applyBorder="1" applyAlignment="1">
      <alignment vertical="center"/>
    </xf>
    <xf numFmtId="0" fontId="59" fillId="0" borderId="29" xfId="5" applyFont="1" applyBorder="1" applyAlignment="1">
      <alignment horizontal="center" vertical="center"/>
    </xf>
    <xf numFmtId="0" fontId="59" fillId="0" borderId="12" xfId="5" applyFont="1" applyBorder="1" applyAlignment="1">
      <alignment horizontal="center" vertical="center"/>
    </xf>
    <xf numFmtId="0" fontId="59" fillId="0" borderId="18" xfId="5" applyFont="1" applyBorder="1" applyAlignment="1">
      <alignment vertical="center"/>
    </xf>
    <xf numFmtId="0" fontId="69" fillId="0" borderId="0" xfId="5" applyFont="1" applyAlignment="1">
      <alignment horizontal="left" vertical="center"/>
    </xf>
    <xf numFmtId="0" fontId="69" fillId="0" borderId="0" xfId="5" applyFont="1" applyAlignment="1">
      <alignment vertical="center"/>
    </xf>
    <xf numFmtId="0" fontId="7" fillId="0" borderId="0" xfId="5" applyFont="1" applyAlignment="1">
      <alignment vertical="center"/>
    </xf>
    <xf numFmtId="0" fontId="41" fillId="0" borderId="0" xfId="5" applyFont="1" applyAlignment="1">
      <alignment vertical="center"/>
    </xf>
    <xf numFmtId="0" fontId="67" fillId="0" borderId="0" xfId="5" applyFont="1" applyAlignment="1">
      <alignment vertical="center"/>
    </xf>
    <xf numFmtId="0" fontId="33" fillId="0" borderId="0" xfId="5" applyFont="1" applyAlignment="1">
      <alignment vertical="center"/>
    </xf>
    <xf numFmtId="0" fontId="8" fillId="0" borderId="0" xfId="5" applyFont="1" applyAlignment="1">
      <alignment horizontal="center" vertical="center"/>
    </xf>
    <xf numFmtId="0" fontId="11" fillId="0" borderId="0" xfId="5" applyFont="1" applyAlignment="1">
      <alignment horizontal="center" vertical="center"/>
    </xf>
    <xf numFmtId="0" fontId="33" fillId="0" borderId="0" xfId="5" applyFont="1" applyAlignment="1">
      <alignment horizontal="center" vertical="center"/>
    </xf>
    <xf numFmtId="0" fontId="67" fillId="0" borderId="0" xfId="5" applyFont="1" applyAlignment="1">
      <alignment horizontal="left" vertical="center"/>
    </xf>
    <xf numFmtId="0" fontId="11" fillId="0" borderId="46" xfId="5" applyFont="1" applyBorder="1" applyAlignment="1">
      <alignment horizontal="center" vertical="center"/>
    </xf>
    <xf numFmtId="0" fontId="23" fillId="0" borderId="0" xfId="5" applyFont="1" applyAlignment="1">
      <alignment vertical="center"/>
    </xf>
    <xf numFmtId="0" fontId="77" fillId="0" borderId="0" xfId="5" applyFont="1" applyAlignment="1">
      <alignment horizontal="center" vertical="center"/>
    </xf>
    <xf numFmtId="0" fontId="22" fillId="2" borderId="16" xfId="6" applyFont="1" applyFill="1" applyBorder="1" applyAlignment="1">
      <alignment horizontal="center" vertical="center" textRotation="255" wrapText="1"/>
    </xf>
    <xf numFmtId="0" fontId="22" fillId="2" borderId="20" xfId="6" applyFont="1" applyFill="1" applyBorder="1" applyAlignment="1">
      <alignment horizontal="center" vertical="center" textRotation="255" wrapText="1"/>
    </xf>
    <xf numFmtId="0" fontId="23" fillId="0" borderId="0" xfId="5" applyFont="1" applyAlignment="1">
      <alignment horizontal="left" vertical="top"/>
    </xf>
    <xf numFmtId="0" fontId="8" fillId="0" borderId="0" xfId="5" applyFont="1" applyAlignment="1">
      <alignment horizontal="left" vertical="center" wrapText="1"/>
    </xf>
    <xf numFmtId="186" fontId="11" fillId="0" borderId="22" xfId="5" applyNumberFormat="1" applyFont="1" applyBorder="1" applyAlignment="1">
      <alignment vertical="center"/>
    </xf>
    <xf numFmtId="0" fontId="22" fillId="0" borderId="0" xfId="5" applyFont="1" applyAlignment="1">
      <alignment horizontal="left" vertical="top"/>
    </xf>
    <xf numFmtId="0" fontId="31" fillId="0" borderId="0" xfId="5" applyFont="1" applyAlignment="1">
      <alignment horizontal="left" vertical="top" wrapText="1"/>
    </xf>
    <xf numFmtId="176" fontId="31" fillId="0" borderId="0" xfId="5" applyNumberFormat="1" applyFont="1" applyAlignment="1">
      <alignment horizontal="left" vertical="top" wrapText="1"/>
    </xf>
    <xf numFmtId="0" fontId="31" fillId="0" borderId="0" xfId="5" applyFont="1" applyAlignment="1">
      <alignment horizontal="left" vertical="top"/>
    </xf>
    <xf numFmtId="0" fontId="66" fillId="2" borderId="20" xfId="10" applyFont="1" applyFill="1" applyBorder="1" applyAlignment="1">
      <alignment horizontal="center" vertical="center"/>
    </xf>
    <xf numFmtId="0" fontId="31" fillId="2" borderId="11" xfId="5" applyFont="1" applyFill="1" applyBorder="1" applyAlignment="1">
      <alignment horizontal="center" vertical="center"/>
    </xf>
    <xf numFmtId="0" fontId="31" fillId="2" borderId="6" xfId="5" applyFont="1" applyFill="1" applyBorder="1" applyAlignment="1">
      <alignment horizontal="center" vertical="center"/>
    </xf>
    <xf numFmtId="176" fontId="31" fillId="0" borderId="0" xfId="5" applyNumberFormat="1" applyFont="1" applyAlignment="1">
      <alignment horizontal="left" vertical="top"/>
    </xf>
    <xf numFmtId="0" fontId="78" fillId="0" borderId="0" xfId="5" applyFont="1" applyAlignment="1">
      <alignment vertical="center"/>
    </xf>
    <xf numFmtId="176" fontId="31" fillId="0" borderId="0" xfId="5" applyNumberFormat="1" applyFont="1" applyAlignment="1">
      <alignment horizontal="left" vertical="center" wrapText="1"/>
    </xf>
    <xf numFmtId="0" fontId="33" fillId="0" borderId="0" xfId="5" applyFont="1" applyAlignment="1">
      <alignment horizontal="left" vertical="center"/>
    </xf>
    <xf numFmtId="0" fontId="79" fillId="0" borderId="0" xfId="5" applyFont="1" applyAlignment="1">
      <alignment vertical="top"/>
    </xf>
    <xf numFmtId="0" fontId="79" fillId="0" borderId="0" xfId="5" applyFont="1" applyAlignment="1">
      <alignment vertical="center"/>
    </xf>
    <xf numFmtId="186" fontId="11" fillId="0" borderId="25" xfId="5" applyNumberFormat="1" applyFont="1" applyBorder="1" applyAlignment="1">
      <alignment vertical="center"/>
    </xf>
    <xf numFmtId="186" fontId="11" fillId="0" borderId="144" xfId="5" applyNumberFormat="1" applyFont="1" applyBorder="1" applyAlignment="1">
      <alignment vertical="center"/>
    </xf>
    <xf numFmtId="186" fontId="11" fillId="0" borderId="21" xfId="5" applyNumberFormat="1" applyFont="1" applyBorder="1" applyAlignment="1">
      <alignment vertical="center"/>
    </xf>
    <xf numFmtId="186" fontId="11" fillId="0" borderId="70" xfId="5" applyNumberFormat="1" applyFont="1" applyBorder="1" applyAlignment="1">
      <alignment vertical="center"/>
    </xf>
    <xf numFmtId="186" fontId="11" fillId="0" borderId="69" xfId="5" applyNumberFormat="1" applyFont="1" applyBorder="1" applyAlignment="1">
      <alignment vertical="center"/>
    </xf>
    <xf numFmtId="186" fontId="11" fillId="0" borderId="7" xfId="5" applyNumberFormat="1" applyFont="1" applyBorder="1" applyAlignment="1">
      <alignment vertical="center"/>
    </xf>
    <xf numFmtId="0" fontId="31" fillId="2" borderId="30" xfId="5" applyFont="1" applyFill="1" applyBorder="1" applyAlignment="1">
      <alignment horizontal="center" vertical="center"/>
    </xf>
    <xf numFmtId="0" fontId="31" fillId="2" borderId="139" xfId="5" applyFont="1" applyFill="1" applyBorder="1" applyAlignment="1">
      <alignment horizontal="center" vertical="center"/>
    </xf>
    <xf numFmtId="186" fontId="11" fillId="0" borderId="138" xfId="5" applyNumberFormat="1" applyFont="1" applyBorder="1" applyAlignment="1">
      <alignment vertical="center"/>
    </xf>
    <xf numFmtId="0" fontId="31" fillId="2" borderId="7" xfId="5" applyFont="1" applyFill="1" applyBorder="1" applyAlignment="1">
      <alignment horizontal="center" vertical="center"/>
    </xf>
    <xf numFmtId="0" fontId="33" fillId="2" borderId="46" xfId="5" applyFont="1" applyFill="1" applyBorder="1" applyAlignment="1">
      <alignment horizontal="center" vertical="center"/>
    </xf>
    <xf numFmtId="0" fontId="33" fillId="2" borderId="36" xfId="5" applyFont="1" applyFill="1" applyBorder="1" applyAlignment="1">
      <alignment horizontal="center" vertical="center"/>
    </xf>
    <xf numFmtId="0" fontId="33" fillId="2" borderId="145" xfId="5" applyFont="1" applyFill="1" applyBorder="1" applyAlignment="1">
      <alignment horizontal="center" vertical="center"/>
    </xf>
    <xf numFmtId="0" fontId="33" fillId="2" borderId="146" xfId="5" applyFont="1" applyFill="1" applyBorder="1" applyAlignment="1">
      <alignment horizontal="center" vertical="center"/>
    </xf>
    <xf numFmtId="186" fontId="11" fillId="0" borderId="147" xfId="5" applyNumberFormat="1" applyFont="1" applyBorder="1" applyAlignment="1">
      <alignment vertical="center"/>
    </xf>
    <xf numFmtId="186" fontId="11" fillId="0" borderId="148" xfId="5" applyNumberFormat="1" applyFont="1" applyBorder="1" applyAlignment="1">
      <alignment vertical="center"/>
    </xf>
    <xf numFmtId="186" fontId="11" fillId="0" borderId="149" xfId="5" applyNumberFormat="1" applyFont="1" applyBorder="1" applyAlignment="1">
      <alignment vertical="center"/>
    </xf>
    <xf numFmtId="186" fontId="11" fillId="0" borderId="150" xfId="5" applyNumberFormat="1" applyFont="1" applyBorder="1" applyAlignment="1">
      <alignment vertical="center"/>
    </xf>
    <xf numFmtId="186" fontId="11" fillId="0" borderId="151" xfId="5" applyNumberFormat="1" applyFont="1" applyBorder="1" applyAlignment="1">
      <alignment vertical="center"/>
    </xf>
    <xf numFmtId="186" fontId="11" fillId="0" borderId="152" xfId="5" applyNumberFormat="1" applyFont="1" applyBorder="1" applyAlignment="1">
      <alignment vertical="center"/>
    </xf>
    <xf numFmtId="0" fontId="22" fillId="2" borderId="41" xfId="6" applyFont="1" applyFill="1" applyBorder="1" applyAlignment="1">
      <alignment horizontal="center" vertical="center" wrapText="1"/>
    </xf>
    <xf numFmtId="0" fontId="22" fillId="2" borderId="19" xfId="6" applyFont="1" applyFill="1" applyBorder="1" applyAlignment="1">
      <alignment horizontal="center" vertical="center" wrapText="1"/>
    </xf>
    <xf numFmtId="0" fontId="22" fillId="2" borderId="19" xfId="6" applyFont="1" applyFill="1" applyBorder="1" applyAlignment="1">
      <alignment horizontal="center" vertical="center"/>
    </xf>
    <xf numFmtId="176" fontId="21" fillId="2" borderId="37" xfId="5" applyNumberFormat="1" applyFont="1" applyFill="1" applyBorder="1" applyAlignment="1">
      <alignment horizontal="center" vertical="center"/>
    </xf>
    <xf numFmtId="0" fontId="22" fillId="2" borderId="19" xfId="6" applyFont="1" applyFill="1" applyBorder="1" applyAlignment="1">
      <alignment vertical="center" wrapText="1"/>
    </xf>
    <xf numFmtId="0" fontId="22" fillId="2" borderId="139" xfId="6" applyFont="1" applyFill="1" applyBorder="1" applyAlignment="1">
      <alignment vertical="center" wrapText="1"/>
    </xf>
    <xf numFmtId="0" fontId="22" fillId="2" borderId="7" xfId="6" applyFont="1" applyFill="1" applyBorder="1" applyAlignment="1">
      <alignment vertical="center" wrapText="1"/>
    </xf>
    <xf numFmtId="0" fontId="22" fillId="8" borderId="7" xfId="6" applyFont="1" applyFill="1" applyBorder="1" applyAlignment="1">
      <alignment vertical="center" wrapText="1"/>
    </xf>
    <xf numFmtId="0" fontId="7" fillId="0" borderId="0" xfId="6" applyFont="1" applyAlignment="1">
      <alignment vertical="center" wrapText="1"/>
    </xf>
    <xf numFmtId="180" fontId="33" fillId="0" borderId="0" xfId="5" applyNumberFormat="1" applyFont="1" applyAlignment="1">
      <alignment vertical="center"/>
    </xf>
    <xf numFmtId="0" fontId="9" fillId="0" borderId="0" xfId="6" applyFont="1" applyAlignment="1">
      <alignment vertical="center" wrapText="1"/>
    </xf>
    <xf numFmtId="0" fontId="22" fillId="0" borderId="0" xfId="5" applyFont="1" applyAlignment="1">
      <alignment vertical="top"/>
    </xf>
    <xf numFmtId="0" fontId="22" fillId="0" borderId="0" xfId="6" applyFont="1" applyAlignment="1">
      <alignment horizontal="center" vertical="center" wrapText="1"/>
    </xf>
    <xf numFmtId="0" fontId="18" fillId="0" borderId="0" xfId="6" applyFont="1" applyAlignment="1">
      <alignment vertical="center" wrapText="1"/>
    </xf>
    <xf numFmtId="0" fontId="59" fillId="0" borderId="0" xfId="6" applyFont="1" applyAlignment="1">
      <alignment horizontal="center" vertical="center"/>
    </xf>
    <xf numFmtId="0" fontId="59" fillId="0" borderId="71" xfId="5" applyFont="1" applyBorder="1" applyAlignment="1">
      <alignment vertical="center"/>
    </xf>
    <xf numFmtId="0" fontId="59" fillId="0" borderId="61" xfId="5" applyFont="1" applyBorder="1" applyAlignment="1">
      <alignment vertical="center"/>
    </xf>
    <xf numFmtId="0" fontId="59" fillId="0" borderId="21" xfId="5" applyFont="1" applyBorder="1" applyAlignment="1">
      <alignment horizontal="center" vertical="center"/>
    </xf>
    <xf numFmtId="0" fontId="31" fillId="2" borderId="106" xfId="5" applyFont="1" applyFill="1" applyBorder="1" applyAlignment="1">
      <alignment horizontal="center" vertical="center" wrapText="1"/>
    </xf>
    <xf numFmtId="0" fontId="31" fillId="2" borderId="105" xfId="5" applyFont="1" applyFill="1" applyBorder="1" applyAlignment="1">
      <alignment horizontal="center" vertical="center" wrapText="1"/>
    </xf>
    <xf numFmtId="0" fontId="31" fillId="2" borderId="142" xfId="5" applyFont="1" applyFill="1" applyBorder="1" applyAlignment="1">
      <alignment horizontal="center" vertical="center" wrapText="1"/>
    </xf>
    <xf numFmtId="186" fontId="11" fillId="0" borderId="143" xfId="5" applyNumberFormat="1" applyFont="1" applyBorder="1" applyAlignment="1">
      <alignment vertical="center"/>
    </xf>
    <xf numFmtId="186" fontId="11" fillId="0" borderId="156" xfId="5" applyNumberFormat="1" applyFont="1" applyBorder="1" applyAlignment="1">
      <alignment vertical="center"/>
    </xf>
    <xf numFmtId="186" fontId="11" fillId="0" borderId="157" xfId="5" applyNumberFormat="1" applyFont="1" applyBorder="1" applyAlignment="1">
      <alignment vertical="center"/>
    </xf>
    <xf numFmtId="186" fontId="11" fillId="0" borderId="153" xfId="5" applyNumberFormat="1" applyFont="1" applyBorder="1" applyAlignment="1">
      <alignment vertical="center"/>
    </xf>
    <xf numFmtId="186" fontId="11" fillId="0" borderId="102" xfId="5" applyNumberFormat="1" applyFont="1" applyBorder="1" applyAlignment="1">
      <alignment vertical="center"/>
    </xf>
    <xf numFmtId="186" fontId="11" fillId="0" borderId="158" xfId="5" applyNumberFormat="1" applyFont="1" applyBorder="1" applyAlignment="1">
      <alignment vertical="center"/>
    </xf>
    <xf numFmtId="186" fontId="11" fillId="0" borderId="159" xfId="5" applyNumberFormat="1" applyFont="1" applyBorder="1" applyAlignment="1">
      <alignment vertical="center"/>
    </xf>
    <xf numFmtId="186" fontId="11" fillId="0" borderId="135" xfId="5" applyNumberFormat="1" applyFont="1" applyBorder="1" applyAlignment="1">
      <alignment vertical="center"/>
    </xf>
    <xf numFmtId="182" fontId="31" fillId="9" borderId="98" xfId="5" applyNumberFormat="1" applyFont="1" applyFill="1" applyBorder="1" applyAlignment="1">
      <alignment vertical="center"/>
    </xf>
    <xf numFmtId="182" fontId="31" fillId="9" borderId="56" xfId="5" applyNumberFormat="1" applyFont="1" applyFill="1" applyBorder="1" applyAlignment="1">
      <alignment vertical="center"/>
    </xf>
    <xf numFmtId="182" fontId="31" fillId="9" borderId="97" xfId="5" applyNumberFormat="1" applyFont="1" applyFill="1" applyBorder="1" applyAlignment="1">
      <alignment vertical="center"/>
    </xf>
    <xf numFmtId="182" fontId="31" fillId="9" borderId="66" xfId="5" applyNumberFormat="1" applyFont="1" applyFill="1" applyBorder="1" applyAlignment="1">
      <alignment vertical="center"/>
    </xf>
    <xf numFmtId="182" fontId="31" fillId="9" borderId="95" xfId="5" applyNumberFormat="1" applyFont="1" applyFill="1" applyBorder="1" applyAlignment="1">
      <alignment vertical="center"/>
    </xf>
    <xf numFmtId="182" fontId="31" fillId="9" borderId="94" xfId="5" applyNumberFormat="1" applyFont="1" applyFill="1" applyBorder="1" applyAlignment="1">
      <alignment vertical="center"/>
    </xf>
    <xf numFmtId="182" fontId="31" fillId="9" borderId="92" xfId="5" applyNumberFormat="1" applyFont="1" applyFill="1" applyBorder="1" applyAlignment="1">
      <alignment vertical="center"/>
    </xf>
    <xf numFmtId="182" fontId="31" fillId="9" borderId="91" xfId="5" applyNumberFormat="1" applyFont="1" applyFill="1" applyBorder="1" applyAlignment="1">
      <alignment vertical="center"/>
    </xf>
    <xf numFmtId="49" fontId="58" fillId="0" borderId="13" xfId="5" applyNumberFormat="1" applyFont="1" applyBorder="1" applyAlignment="1">
      <alignment horizontal="center" vertical="top" wrapText="1"/>
    </xf>
    <xf numFmtId="0" fontId="58" fillId="0" borderId="24" xfId="5" applyFont="1" applyBorder="1" applyAlignment="1">
      <alignment vertical="top" wrapText="1"/>
    </xf>
    <xf numFmtId="0" fontId="58" fillId="0" borderId="24" xfId="5" applyFont="1" applyBorder="1" applyAlignment="1">
      <alignment horizontal="left" vertical="top" wrapText="1"/>
    </xf>
    <xf numFmtId="49" fontId="58" fillId="0" borderId="13" xfId="5" applyNumberFormat="1" applyFont="1" applyBorder="1" applyAlignment="1">
      <alignment horizontal="center" vertical="top"/>
    </xf>
    <xf numFmtId="0" fontId="79" fillId="0" borderId="0" xfId="5" applyFont="1" applyAlignment="1">
      <alignment vertical="center" wrapText="1"/>
    </xf>
    <xf numFmtId="0" fontId="7" fillId="0" borderId="0" xfId="7" applyFont="1" applyAlignment="1">
      <alignment vertical="center"/>
    </xf>
    <xf numFmtId="0" fontId="8" fillId="0" borderId="0" xfId="7" applyFont="1" applyAlignment="1">
      <alignment vertical="center"/>
    </xf>
    <xf numFmtId="0" fontId="37" fillId="2" borderId="21" xfId="1" applyFont="1" applyFill="1" applyBorder="1" applyAlignment="1">
      <alignment horizontal="center" vertical="center"/>
    </xf>
    <xf numFmtId="0" fontId="58" fillId="0" borderId="24" xfId="5" applyFont="1" applyBorder="1" applyAlignment="1">
      <alignment horizontal="left" vertical="top" wrapText="1" indent="1"/>
    </xf>
    <xf numFmtId="0" fontId="58" fillId="0" borderId="71" xfId="5" applyFont="1" applyBorder="1" applyAlignment="1">
      <alignment horizontal="left" vertical="top" wrapText="1" indent="1"/>
    </xf>
    <xf numFmtId="49" fontId="58" fillId="0" borderId="13" xfId="5" applyNumberFormat="1" applyFont="1" applyBorder="1" applyAlignment="1">
      <alignment horizontal="right" vertical="top" wrapText="1"/>
    </xf>
    <xf numFmtId="49" fontId="58" fillId="0" borderId="21" xfId="5" applyNumberFormat="1" applyFont="1" applyBorder="1" applyAlignment="1">
      <alignment horizontal="right" vertical="top" wrapText="1"/>
    </xf>
    <xf numFmtId="0" fontId="66" fillId="0" borderId="21" xfId="1" applyFont="1" applyBorder="1">
      <alignment vertical="center"/>
    </xf>
    <xf numFmtId="0" fontId="37" fillId="0" borderId="61" xfId="1" applyFont="1" applyBorder="1">
      <alignment vertical="center"/>
    </xf>
    <xf numFmtId="0" fontId="37" fillId="0" borderId="71" xfId="1" applyFont="1" applyBorder="1">
      <alignment vertical="center"/>
    </xf>
    <xf numFmtId="0" fontId="66" fillId="0" borderId="71" xfId="1" applyFont="1" applyBorder="1" applyAlignment="1">
      <alignment horizontal="left" vertical="center"/>
    </xf>
    <xf numFmtId="0" fontId="66" fillId="0" borderId="25" xfId="1" applyFont="1" applyBorder="1" applyAlignment="1">
      <alignment horizontal="left" vertical="center" indent="1"/>
    </xf>
    <xf numFmtId="0" fontId="66" fillId="0" borderId="78" xfId="1" applyFont="1" applyBorder="1" applyAlignment="1">
      <alignment horizontal="left" vertical="center" indent="1"/>
    </xf>
    <xf numFmtId="0" fontId="66" fillId="0" borderId="77" xfId="1" applyFont="1" applyBorder="1" applyAlignment="1">
      <alignment horizontal="left" vertical="center"/>
    </xf>
    <xf numFmtId="0" fontId="66" fillId="0" borderId="108" xfId="1" applyFont="1" applyBorder="1" applyAlignment="1">
      <alignment horizontal="left" vertical="top" shrinkToFit="1"/>
    </xf>
    <xf numFmtId="0" fontId="37" fillId="0" borderId="27" xfId="1" applyFont="1" applyBorder="1">
      <alignment vertical="center"/>
    </xf>
    <xf numFmtId="0" fontId="66" fillId="0" borderId="13" xfId="1" applyFont="1" applyBorder="1" applyAlignment="1">
      <alignment horizontal="left" vertical="top" shrinkToFit="1"/>
    </xf>
    <xf numFmtId="0" fontId="37" fillId="0" borderId="24" xfId="1" applyFont="1" applyBorder="1">
      <alignment vertical="center"/>
    </xf>
    <xf numFmtId="0" fontId="66" fillId="0" borderId="24" xfId="1" applyFont="1" applyBorder="1" applyAlignment="1">
      <alignment horizontal="center" vertical="top" shrinkToFit="1"/>
    </xf>
    <xf numFmtId="0" fontId="66" fillId="0" borderId="61" xfId="1" applyFont="1" applyBorder="1" applyAlignment="1">
      <alignment horizontal="center" vertical="top" shrinkToFit="1"/>
    </xf>
    <xf numFmtId="0" fontId="66" fillId="0" borderId="71" xfId="1" applyFont="1" applyBorder="1" applyAlignment="1">
      <alignment horizontal="center" vertical="top" shrinkToFit="1"/>
    </xf>
    <xf numFmtId="0" fontId="37" fillId="0" borderId="21" xfId="1" applyFont="1" applyBorder="1">
      <alignment vertical="center"/>
    </xf>
    <xf numFmtId="0" fontId="37" fillId="0" borderId="27" xfId="1" applyFont="1" applyBorder="1" applyAlignment="1">
      <alignment horizontal="left" vertical="top" shrinkToFit="1"/>
    </xf>
    <xf numFmtId="0" fontId="37" fillId="0" borderId="24" xfId="1" applyFont="1" applyBorder="1" applyAlignment="1">
      <alignment horizontal="center" vertical="top" shrinkToFit="1"/>
    </xf>
    <xf numFmtId="0" fontId="37" fillId="0" borderId="71" xfId="1" applyFont="1" applyBorder="1" applyAlignment="1">
      <alignment horizontal="center" vertical="top" shrinkToFit="1"/>
    </xf>
    <xf numFmtId="0" fontId="66" fillId="0" borderId="61" xfId="1" applyFont="1" applyBorder="1" applyAlignment="1">
      <alignment vertical="top" shrinkToFit="1"/>
    </xf>
    <xf numFmtId="0" fontId="66" fillId="0" borderId="71" xfId="1" applyFont="1" applyBorder="1" applyAlignment="1">
      <alignment vertical="top" shrinkToFit="1"/>
    </xf>
    <xf numFmtId="0" fontId="37" fillId="0" borderId="24" xfId="1" applyFont="1" applyBorder="1" applyAlignment="1">
      <alignment horizontal="left" vertical="top" shrinkToFit="1"/>
    </xf>
    <xf numFmtId="187" fontId="37" fillId="0" borderId="61" xfId="1" applyNumberFormat="1" applyFont="1" applyBorder="1" applyAlignment="1">
      <alignment vertical="top" shrinkToFit="1"/>
    </xf>
    <xf numFmtId="0" fontId="37" fillId="0" borderId="61" xfId="1" applyFont="1" applyBorder="1" applyAlignment="1">
      <alignment horizontal="center" vertical="top" shrinkToFit="1"/>
    </xf>
    <xf numFmtId="0" fontId="66" fillId="0" borderId="27" xfId="1" applyFont="1" applyBorder="1" applyAlignment="1">
      <alignment horizontal="right" vertical="center"/>
    </xf>
    <xf numFmtId="0" fontId="66" fillId="0" borderId="108" xfId="1" applyFont="1" applyBorder="1" applyAlignment="1">
      <alignment horizontal="right" vertical="center"/>
    </xf>
    <xf numFmtId="0" fontId="66" fillId="6" borderId="77" xfId="1" applyFont="1" applyFill="1" applyBorder="1" applyAlignment="1">
      <alignment horizontal="right" vertical="center"/>
    </xf>
    <xf numFmtId="0" fontId="66" fillId="0" borderId="25" xfId="1" applyFont="1" applyBorder="1">
      <alignment vertical="center"/>
    </xf>
    <xf numFmtId="0" fontId="66" fillId="3" borderId="77" xfId="1" applyFont="1" applyFill="1" applyBorder="1" applyAlignment="1">
      <alignment horizontal="right" vertical="center"/>
    </xf>
    <xf numFmtId="0" fontId="66" fillId="3" borderId="25" xfId="1" applyFont="1" applyFill="1" applyBorder="1" applyAlignment="1">
      <alignment horizontal="right" vertical="center"/>
    </xf>
    <xf numFmtId="0" fontId="66" fillId="3" borderId="78" xfId="1" applyFont="1" applyFill="1" applyBorder="1" applyAlignment="1">
      <alignment horizontal="right" vertical="center"/>
    </xf>
    <xf numFmtId="0" fontId="66" fillId="0" borderId="120" xfId="1" applyFont="1" applyBorder="1" applyAlignment="1">
      <alignment horizontal="right" vertical="center"/>
    </xf>
    <xf numFmtId="0" fontId="66" fillId="0" borderId="77" xfId="1" applyFont="1" applyBorder="1" applyAlignment="1">
      <alignment horizontal="right" vertical="center"/>
    </xf>
    <xf numFmtId="0" fontId="66" fillId="0" borderId="128" xfId="1" applyFont="1" applyBorder="1" applyAlignment="1">
      <alignment horizontal="right" vertical="center"/>
    </xf>
    <xf numFmtId="0" fontId="66" fillId="3" borderId="128" xfId="1" applyFont="1" applyFill="1" applyBorder="1" applyAlignment="1">
      <alignment horizontal="right" vertical="center"/>
    </xf>
    <xf numFmtId="0" fontId="66" fillId="6" borderId="108" xfId="1" applyFont="1" applyFill="1" applyBorder="1" applyAlignment="1">
      <alignment vertical="center" shrinkToFit="1"/>
    </xf>
    <xf numFmtId="0" fontId="66" fillId="7" borderId="108" xfId="1" applyFont="1" applyFill="1" applyBorder="1" applyAlignment="1">
      <alignment vertical="center" wrapText="1"/>
    </xf>
    <xf numFmtId="0" fontId="66" fillId="7" borderId="27" xfId="1" applyFont="1" applyFill="1" applyBorder="1" applyAlignment="1">
      <alignment vertical="center" wrapText="1"/>
    </xf>
    <xf numFmtId="0" fontId="37" fillId="2" borderId="13" xfId="1" applyFont="1" applyFill="1" applyBorder="1" applyAlignment="1">
      <alignment horizontal="center" vertical="center"/>
    </xf>
    <xf numFmtId="0" fontId="66" fillId="0" borderId="13" xfId="1" applyFont="1" applyBorder="1">
      <alignment vertical="center"/>
    </xf>
    <xf numFmtId="0" fontId="66" fillId="0" borderId="24" xfId="1" applyFont="1" applyBorder="1" applyAlignment="1">
      <alignment horizontal="right" vertical="center"/>
    </xf>
    <xf numFmtId="0" fontId="66" fillId="7" borderId="61" xfId="1" applyFont="1" applyFill="1" applyBorder="1" applyAlignment="1">
      <alignment vertical="center" wrapText="1"/>
    </xf>
    <xf numFmtId="0" fontId="66" fillId="0" borderId="61" xfId="1" applyFont="1" applyBorder="1" applyAlignment="1">
      <alignment vertical="center" wrapText="1"/>
    </xf>
    <xf numFmtId="0" fontId="66" fillId="0" borderId="71" xfId="1" applyFont="1" applyBorder="1" applyAlignment="1">
      <alignment vertical="center" wrapText="1"/>
    </xf>
    <xf numFmtId="0" fontId="22" fillId="0" borderId="0" xfId="5" applyFont="1" applyAlignment="1">
      <alignment horizontal="left" vertical="top" wrapText="1"/>
    </xf>
    <xf numFmtId="0" fontId="22" fillId="0" borderId="0" xfId="5" applyFont="1" applyAlignment="1">
      <alignment vertical="top" wrapText="1"/>
    </xf>
    <xf numFmtId="0" fontId="31" fillId="7" borderId="0" xfId="1" applyFont="1" applyFill="1" applyAlignment="1">
      <alignment vertical="center" wrapText="1"/>
    </xf>
    <xf numFmtId="0" fontId="31" fillId="0" borderId="0" xfId="1" applyFont="1" applyAlignment="1">
      <alignment horizontal="left" vertical="center"/>
    </xf>
    <xf numFmtId="0" fontId="31" fillId="0" borderId="0" xfId="1" applyFont="1" applyAlignment="1">
      <alignment vertical="center" wrapText="1"/>
    </xf>
    <xf numFmtId="0" fontId="66" fillId="0" borderId="61" xfId="1" applyFont="1" applyBorder="1" applyAlignment="1">
      <alignment horizontal="center" vertical="center"/>
    </xf>
    <xf numFmtId="0" fontId="66" fillId="7" borderId="108" xfId="1" applyFont="1" applyFill="1" applyBorder="1" applyAlignment="1">
      <alignment horizontal="center" vertical="center"/>
    </xf>
    <xf numFmtId="0" fontId="66" fillId="7" borderId="27" xfId="1" applyFont="1" applyFill="1" applyBorder="1" applyAlignment="1">
      <alignment horizontal="center" vertical="center"/>
    </xf>
    <xf numFmtId="0" fontId="66" fillId="7" borderId="24" xfId="1" applyFont="1" applyFill="1" applyBorder="1" applyAlignment="1">
      <alignment horizontal="center" vertical="center"/>
    </xf>
    <xf numFmtId="0" fontId="66" fillId="7" borderId="61" xfId="1" applyFont="1" applyFill="1" applyBorder="1" applyAlignment="1">
      <alignment horizontal="center" vertical="center"/>
    </xf>
    <xf numFmtId="0" fontId="66" fillId="7" borderId="71" xfId="1" applyFont="1" applyFill="1" applyBorder="1" applyAlignment="1">
      <alignment horizontal="center" vertical="center"/>
    </xf>
    <xf numFmtId="0" fontId="37" fillId="6" borderId="108" xfId="1" applyFont="1" applyFill="1" applyBorder="1" applyAlignment="1">
      <alignment horizontal="center" vertical="center"/>
    </xf>
    <xf numFmtId="0" fontId="66" fillId="0" borderId="8" xfId="1" applyFont="1" applyBorder="1" applyAlignment="1">
      <alignment horizontal="right" vertical="center"/>
    </xf>
    <xf numFmtId="0" fontId="37" fillId="0" borderId="21" xfId="1" applyFont="1" applyBorder="1" applyAlignment="1">
      <alignment horizontal="right" vertical="center"/>
    </xf>
    <xf numFmtId="0" fontId="37" fillId="0" borderId="61" xfId="1" applyFont="1" applyBorder="1" applyAlignment="1">
      <alignment horizontal="right" vertical="center"/>
    </xf>
    <xf numFmtId="0" fontId="37" fillId="0" borderId="108" xfId="1" applyFont="1" applyBorder="1">
      <alignment vertical="center"/>
    </xf>
    <xf numFmtId="0" fontId="37" fillId="0" borderId="13" xfId="1" applyFont="1" applyBorder="1">
      <alignment vertical="center"/>
    </xf>
    <xf numFmtId="0" fontId="66" fillId="0" borderId="78" xfId="1" applyFont="1" applyBorder="1" applyAlignment="1">
      <alignment horizontal="right" vertical="center"/>
    </xf>
    <xf numFmtId="0" fontId="37" fillId="0" borderId="108" xfId="1" applyFont="1" applyBorder="1" applyAlignment="1">
      <alignment horizontal="center" vertical="center"/>
    </xf>
    <xf numFmtId="0" fontId="37" fillId="0" borderId="27" xfId="1" applyFont="1" applyBorder="1" applyAlignment="1">
      <alignment horizontal="center" vertical="center"/>
    </xf>
    <xf numFmtId="0" fontId="37" fillId="0" borderId="0" xfId="1" applyFont="1" applyAlignment="1">
      <alignment horizontal="center" vertical="center"/>
    </xf>
    <xf numFmtId="0" fontId="37" fillId="0" borderId="24" xfId="1" applyFont="1" applyBorder="1" applyAlignment="1">
      <alignment horizontal="center" vertical="center"/>
    </xf>
    <xf numFmtId="0" fontId="37" fillId="0" borderId="61" xfId="1" applyFont="1" applyBorder="1" applyAlignment="1">
      <alignment horizontal="center" vertical="center"/>
    </xf>
    <xf numFmtId="0" fontId="37" fillId="0" borderId="71" xfId="1" applyFont="1" applyBorder="1" applyAlignment="1">
      <alignment horizontal="center" vertical="center"/>
    </xf>
    <xf numFmtId="0" fontId="35" fillId="2" borderId="61" xfId="1" applyFont="1" applyFill="1" applyBorder="1" applyAlignment="1">
      <alignment horizontal="center" vertical="center" wrapText="1" shrinkToFit="1"/>
    </xf>
    <xf numFmtId="0" fontId="35" fillId="2" borderId="108" xfId="1" applyFont="1" applyFill="1" applyBorder="1" applyAlignment="1">
      <alignment horizontal="center" vertical="center" wrapText="1" shrinkToFit="1"/>
    </xf>
    <xf numFmtId="0" fontId="66" fillId="0" borderId="21" xfId="1" applyFont="1" applyBorder="1" applyAlignment="1">
      <alignment horizontal="center" vertical="top" shrinkToFit="1"/>
    </xf>
    <xf numFmtId="187" fontId="37" fillId="0" borderId="21" xfId="1" applyNumberFormat="1" applyFont="1" applyBorder="1" applyAlignment="1">
      <alignment vertical="top" shrinkToFit="1"/>
    </xf>
    <xf numFmtId="187" fontId="37" fillId="0" borderId="13" xfId="1" applyNumberFormat="1" applyFont="1" applyBorder="1" applyAlignment="1">
      <alignment vertical="top" shrinkToFit="1"/>
    </xf>
    <xf numFmtId="0" fontId="66" fillId="0" borderId="24" xfId="1" applyFont="1" applyBorder="1" applyAlignment="1">
      <alignment vertical="top" shrinkToFit="1"/>
    </xf>
    <xf numFmtId="187" fontId="37" fillId="0" borderId="8" xfId="1" applyNumberFormat="1" applyFont="1" applyBorder="1" applyAlignment="1">
      <alignment vertical="top" shrinkToFit="1"/>
    </xf>
    <xf numFmtId="187" fontId="37" fillId="0" borderId="108" xfId="1" applyNumberFormat="1" applyFont="1" applyBorder="1" applyAlignment="1">
      <alignment vertical="top" shrinkToFit="1"/>
    </xf>
    <xf numFmtId="0" fontId="66" fillId="0" borderId="108" xfId="1" applyFont="1" applyBorder="1" applyAlignment="1">
      <alignment vertical="top" shrinkToFit="1"/>
    </xf>
    <xf numFmtId="0" fontId="66" fillId="0" borderId="27" xfId="1" applyFont="1" applyBorder="1" applyAlignment="1">
      <alignment vertical="top" shrinkToFit="1"/>
    </xf>
    <xf numFmtId="0" fontId="37" fillId="0" borderId="8" xfId="1" applyFont="1" applyBorder="1">
      <alignment vertical="center"/>
    </xf>
    <xf numFmtId="0" fontId="37" fillId="0" borderId="61" xfId="1" applyFont="1" applyBorder="1" applyAlignment="1">
      <alignment vertical="top" shrinkToFit="1"/>
    </xf>
    <xf numFmtId="0" fontId="37" fillId="0" borderId="71" xfId="1" applyFont="1" applyBorder="1" applyAlignment="1">
      <alignment vertical="top" shrinkToFit="1"/>
    </xf>
    <xf numFmtId="187" fontId="66" fillId="0" borderId="13" xfId="1" applyNumberFormat="1" applyFont="1" applyBorder="1" applyAlignment="1">
      <alignment vertical="top" shrinkToFit="1"/>
    </xf>
    <xf numFmtId="187" fontId="66" fillId="0" borderId="21" xfId="1" applyNumberFormat="1" applyFont="1" applyBorder="1" applyAlignment="1">
      <alignment vertical="top" shrinkToFit="1"/>
    </xf>
    <xf numFmtId="187" fontId="66" fillId="0" borderId="61" xfId="1" applyNumberFormat="1" applyFont="1" applyBorder="1" applyAlignment="1">
      <alignment vertical="top" shrinkToFit="1"/>
    </xf>
    <xf numFmtId="0" fontId="37" fillId="0" borderId="24" xfId="1" applyFont="1" applyBorder="1" applyAlignment="1">
      <alignment vertical="top" shrinkToFit="1"/>
    </xf>
    <xf numFmtId="187" fontId="37" fillId="0" borderId="8" xfId="1" applyNumberFormat="1" applyFont="1" applyBorder="1">
      <alignment vertical="center"/>
    </xf>
    <xf numFmtId="187" fontId="37" fillId="0" borderId="108" xfId="1" applyNumberFormat="1" applyFont="1" applyBorder="1">
      <alignment vertical="center"/>
    </xf>
    <xf numFmtId="187" fontId="37" fillId="0" borderId="13" xfId="1" applyNumberFormat="1" applyFont="1" applyBorder="1">
      <alignment vertical="center"/>
    </xf>
    <xf numFmtId="0" fontId="66" fillId="0" borderId="24" xfId="1" applyFont="1" applyBorder="1" applyAlignment="1">
      <alignment vertical="top" wrapText="1" shrinkToFit="1"/>
    </xf>
    <xf numFmtId="0" fontId="66" fillId="0" borderId="108" xfId="1" applyFont="1" applyBorder="1" applyAlignment="1">
      <alignment vertical="top" wrapText="1" shrinkToFit="1"/>
    </xf>
    <xf numFmtId="0" fontId="66" fillId="0" borderId="27" xfId="1" applyFont="1" applyBorder="1" applyAlignment="1">
      <alignment vertical="top" wrapText="1" shrinkToFit="1"/>
    </xf>
    <xf numFmtId="186" fontId="11" fillId="0" borderId="31" xfId="5" applyNumberFormat="1" applyFont="1" applyBorder="1" applyAlignment="1">
      <alignment vertical="center"/>
    </xf>
    <xf numFmtId="186" fontId="11" fillId="0" borderId="167" xfId="5" applyNumberFormat="1" applyFont="1" applyBorder="1" applyAlignment="1">
      <alignment vertical="center"/>
    </xf>
    <xf numFmtId="186" fontId="11" fillId="0" borderId="168" xfId="5" applyNumberFormat="1" applyFont="1" applyBorder="1" applyAlignment="1">
      <alignment vertical="center"/>
    </xf>
    <xf numFmtId="186" fontId="11" fillId="0" borderId="32" xfId="5" applyNumberFormat="1" applyFont="1" applyBorder="1" applyAlignment="1">
      <alignment vertical="center"/>
    </xf>
    <xf numFmtId="0" fontId="80" fillId="7" borderId="0" xfId="1" applyFont="1" applyFill="1">
      <alignment vertical="center"/>
    </xf>
    <xf numFmtId="0" fontId="81" fillId="7" borderId="0" xfId="1" applyFont="1" applyFill="1">
      <alignment vertical="center"/>
    </xf>
    <xf numFmtId="0" fontId="82" fillId="7" borderId="0" xfId="1" applyFont="1" applyFill="1">
      <alignment vertical="center"/>
    </xf>
    <xf numFmtId="0" fontId="83" fillId="7" borderId="0" xfId="1" applyFont="1" applyFill="1">
      <alignment vertical="center"/>
    </xf>
    <xf numFmtId="0" fontId="80" fillId="0" borderId="0" xfId="1" applyFont="1">
      <alignment vertical="center"/>
    </xf>
    <xf numFmtId="0" fontId="83" fillId="7" borderId="0" xfId="1" applyFont="1" applyFill="1" applyAlignment="1"/>
    <xf numFmtId="0" fontId="31" fillId="7" borderId="0" xfId="1" applyFont="1" applyFill="1" applyAlignment="1">
      <alignment horizontal="left" vertical="center"/>
    </xf>
    <xf numFmtId="0" fontId="66" fillId="7" borderId="0" xfId="1" applyFont="1" applyFill="1">
      <alignment vertical="center"/>
    </xf>
    <xf numFmtId="0" fontId="66" fillId="0" borderId="13" xfId="1" applyFont="1" applyBorder="1" applyAlignment="1">
      <alignment horizontal="center" vertical="top" shrinkToFit="1"/>
    </xf>
    <xf numFmtId="0" fontId="37" fillId="0" borderId="108" xfId="1" applyFont="1" applyBorder="1" applyAlignment="1">
      <alignment horizontal="left" vertical="top" shrinkToFit="1"/>
    </xf>
    <xf numFmtId="0" fontId="37" fillId="0" borderId="8" xfId="1" applyFont="1" applyBorder="1" applyAlignment="1">
      <alignment horizontal="left" vertical="top" shrinkToFit="1"/>
    </xf>
    <xf numFmtId="0" fontId="37" fillId="0" borderId="13" xfId="1" applyFont="1" applyBorder="1" applyAlignment="1">
      <alignment horizontal="center" vertical="top" shrinkToFit="1"/>
    </xf>
    <xf numFmtId="0" fontId="37" fillId="0" borderId="21" xfId="1" applyFont="1" applyBorder="1" applyAlignment="1">
      <alignment horizontal="center" vertical="top" shrinkToFit="1"/>
    </xf>
    <xf numFmtId="0" fontId="37" fillId="0" borderId="13" xfId="1" applyFont="1" applyBorder="1" applyAlignment="1">
      <alignment horizontal="left" vertical="top" shrinkToFit="1"/>
    </xf>
    <xf numFmtId="0" fontId="85" fillId="2" borderId="78" xfId="1" applyFont="1" applyFill="1" applyBorder="1" applyAlignment="1">
      <alignment horizontal="center" vertical="center" wrapText="1" shrinkToFit="1"/>
    </xf>
    <xf numFmtId="0" fontId="85" fillId="2" borderId="27" xfId="1" applyFont="1" applyFill="1" applyBorder="1" applyAlignment="1">
      <alignment horizontal="center" vertical="center" wrapText="1" shrinkToFit="1"/>
    </xf>
    <xf numFmtId="0" fontId="86" fillId="2" borderId="172" xfId="1" applyFont="1" applyFill="1" applyBorder="1" applyAlignment="1">
      <alignment horizontal="center" vertical="center" shrinkToFit="1"/>
    </xf>
    <xf numFmtId="0" fontId="72" fillId="2" borderId="172" xfId="1" applyFont="1" applyFill="1" applyBorder="1" applyAlignment="1">
      <alignment horizontal="center" vertical="center"/>
    </xf>
    <xf numFmtId="0" fontId="84" fillId="0" borderId="78" xfId="1" applyFont="1" applyBorder="1" applyAlignment="1"/>
    <xf numFmtId="0" fontId="84" fillId="0" borderId="77" xfId="1" applyFont="1" applyBorder="1" applyAlignment="1"/>
    <xf numFmtId="0" fontId="84" fillId="0" borderId="78" xfId="1" applyFont="1" applyBorder="1" applyAlignment="1">
      <alignment horizontal="right"/>
    </xf>
    <xf numFmtId="0" fontId="84" fillId="0" borderId="116" xfId="1" applyFont="1" applyBorder="1" applyAlignment="1"/>
    <xf numFmtId="0" fontId="84" fillId="0" borderId="113" xfId="1" applyFont="1" applyBorder="1" applyAlignment="1"/>
    <xf numFmtId="0" fontId="84" fillId="0" borderId="113" xfId="1" applyFont="1" applyBorder="1" applyAlignment="1">
      <alignment wrapText="1"/>
    </xf>
    <xf numFmtId="0" fontId="84" fillId="3" borderId="27" xfId="1" applyFont="1" applyFill="1" applyBorder="1" applyAlignment="1">
      <alignment horizontal="right"/>
    </xf>
    <xf numFmtId="0" fontId="84" fillId="3" borderId="108" xfId="1" applyFont="1" applyFill="1" applyBorder="1" applyAlignment="1">
      <alignment horizontal="right"/>
    </xf>
    <xf numFmtId="0" fontId="84" fillId="3" borderId="115" xfId="1" applyFont="1" applyFill="1" applyBorder="1" applyAlignment="1">
      <alignment horizontal="right"/>
    </xf>
    <xf numFmtId="0" fontId="84" fillId="3" borderId="109" xfId="1" applyFont="1" applyFill="1" applyBorder="1" applyAlignment="1">
      <alignment horizontal="right"/>
    </xf>
    <xf numFmtId="0" fontId="35" fillId="2" borderId="108" xfId="1" applyFont="1" applyFill="1" applyBorder="1" applyAlignment="1">
      <alignment horizontal="center" vertical="center"/>
    </xf>
    <xf numFmtId="0" fontId="35" fillId="2" borderId="27" xfId="1" applyFont="1" applyFill="1" applyBorder="1" applyAlignment="1">
      <alignment horizontal="center" vertical="center"/>
    </xf>
    <xf numFmtId="0" fontId="35" fillId="2" borderId="122" xfId="1" applyFont="1" applyFill="1" applyBorder="1">
      <alignment vertical="center"/>
    </xf>
    <xf numFmtId="0" fontId="35" fillId="2" borderId="170" xfId="1" applyFont="1" applyFill="1" applyBorder="1">
      <alignment vertical="center"/>
    </xf>
    <xf numFmtId="0" fontId="35" fillId="2" borderId="174" xfId="1" applyFont="1" applyFill="1" applyBorder="1">
      <alignment vertical="center"/>
    </xf>
    <xf numFmtId="0" fontId="66" fillId="6" borderId="27" xfId="1" applyFont="1" applyFill="1" applyBorder="1" applyAlignment="1">
      <alignment horizontal="right" vertical="center"/>
    </xf>
    <xf numFmtId="0" fontId="66" fillId="0" borderId="11" xfId="1" applyFont="1" applyBorder="1" applyAlignment="1">
      <alignment horizontal="center" vertical="center" wrapText="1"/>
    </xf>
    <xf numFmtId="0" fontId="35" fillId="6" borderId="6" xfId="1" applyFont="1" applyFill="1" applyBorder="1" applyAlignment="1">
      <alignment horizontal="right" vertical="center"/>
    </xf>
    <xf numFmtId="0" fontId="35" fillId="2" borderId="24" xfId="1" applyFont="1" applyFill="1" applyBorder="1" applyAlignment="1">
      <alignment horizontal="center" vertical="center" wrapText="1" shrinkToFit="1"/>
    </xf>
    <xf numFmtId="0" fontId="35" fillId="2" borderId="172" xfId="1" applyFont="1" applyFill="1" applyBorder="1" applyAlignment="1">
      <alignment horizontal="center" vertical="center" wrapText="1"/>
    </xf>
    <xf numFmtId="0" fontId="35" fillId="2" borderId="108" xfId="1" applyFont="1" applyFill="1" applyBorder="1" applyAlignment="1">
      <alignment horizontal="center" vertical="center" wrapText="1"/>
    </xf>
    <xf numFmtId="0" fontId="35" fillId="2" borderId="27" xfId="1" applyFont="1" applyFill="1" applyBorder="1" applyAlignment="1">
      <alignment horizontal="center" vertical="center" wrapText="1" shrinkToFit="1"/>
    </xf>
    <xf numFmtId="0" fontId="66" fillId="0" borderId="78" xfId="1" applyFont="1" applyBorder="1" applyAlignment="1"/>
    <xf numFmtId="0" fontId="66" fillId="0" borderId="77" xfId="1" applyFont="1" applyBorder="1" applyAlignment="1"/>
    <xf numFmtId="0" fontId="66" fillId="0" borderId="78" xfId="1" applyFont="1" applyBorder="1" applyAlignment="1">
      <alignment horizontal="right"/>
    </xf>
    <xf numFmtId="0" fontId="66" fillId="0" borderId="113" xfId="1" applyFont="1" applyBorder="1" applyAlignment="1">
      <alignment wrapText="1"/>
    </xf>
    <xf numFmtId="0" fontId="35" fillId="0" borderId="78" xfId="1" applyFont="1" applyBorder="1" applyAlignment="1">
      <alignment horizontal="right" vertical="center"/>
    </xf>
    <xf numFmtId="0" fontId="66" fillId="0" borderId="113" xfId="1" applyFont="1" applyBorder="1" applyAlignment="1"/>
    <xf numFmtId="0" fontId="66" fillId="3" borderId="78" xfId="1" applyFont="1" applyFill="1" applyBorder="1" applyAlignment="1">
      <alignment horizontal="right"/>
    </xf>
    <xf numFmtId="0" fontId="66" fillId="3" borderId="77" xfId="1" applyFont="1" applyFill="1" applyBorder="1" applyAlignment="1"/>
    <xf numFmtId="0" fontId="66" fillId="3" borderId="78" xfId="1" applyFont="1" applyFill="1" applyBorder="1" applyAlignment="1"/>
    <xf numFmtId="0" fontId="66" fillId="3" borderId="113" xfId="1" applyFont="1" applyFill="1" applyBorder="1" applyAlignment="1"/>
    <xf numFmtId="0" fontId="66" fillId="3" borderId="77" xfId="1" applyFont="1" applyFill="1" applyBorder="1">
      <alignment vertical="center"/>
    </xf>
    <xf numFmtId="0" fontId="66" fillId="3" borderId="78" xfId="1" applyFont="1" applyFill="1" applyBorder="1">
      <alignment vertical="center"/>
    </xf>
    <xf numFmtId="0" fontId="35" fillId="3" borderId="77" xfId="1" applyFont="1" applyFill="1" applyBorder="1" applyAlignment="1">
      <alignment horizontal="right" vertical="center"/>
    </xf>
    <xf numFmtId="0" fontId="35" fillId="2" borderId="172" xfId="1" applyFont="1" applyFill="1" applyBorder="1" applyAlignment="1">
      <alignment horizontal="center" vertical="center" wrapText="1" shrinkToFit="1"/>
    </xf>
    <xf numFmtId="0" fontId="35" fillId="2" borderId="171" xfId="1" applyFont="1" applyFill="1" applyBorder="1" applyAlignment="1">
      <alignment horizontal="center" vertical="center" wrapText="1" shrinkToFit="1"/>
    </xf>
    <xf numFmtId="0" fontId="35" fillId="2" borderId="170" xfId="1" applyFont="1" applyFill="1" applyBorder="1" applyAlignment="1">
      <alignment horizontal="left" vertical="center"/>
    </xf>
    <xf numFmtId="0" fontId="35" fillId="2" borderId="170" xfId="1" applyFont="1" applyFill="1" applyBorder="1" applyAlignment="1">
      <alignment horizontal="center" vertical="center"/>
    </xf>
    <xf numFmtId="0" fontId="35" fillId="2" borderId="122" xfId="1" applyFont="1" applyFill="1" applyBorder="1" applyAlignment="1">
      <alignment horizontal="center" vertical="center"/>
    </xf>
    <xf numFmtId="0" fontId="35" fillId="2" borderId="170" xfId="1" applyFont="1" applyFill="1" applyBorder="1" applyAlignment="1">
      <alignment horizontal="center" vertical="center" wrapText="1" shrinkToFit="1"/>
    </xf>
    <xf numFmtId="0" fontId="35" fillId="2" borderId="169" xfId="1" applyFont="1" applyFill="1" applyBorder="1" applyAlignment="1">
      <alignment horizontal="center" vertical="center" wrapText="1" shrinkToFit="1"/>
    </xf>
    <xf numFmtId="0" fontId="66" fillId="0" borderId="128" xfId="1" applyFont="1" applyBorder="1" applyAlignment="1">
      <alignment horizontal="right"/>
    </xf>
    <xf numFmtId="0" fontId="66" fillId="0" borderId="78" xfId="1" applyFont="1" applyBorder="1" applyAlignment="1">
      <alignment horizontal="right" wrapText="1"/>
    </xf>
    <xf numFmtId="0" fontId="66" fillId="0" borderId="77" xfId="1" applyFont="1" applyBorder="1" applyAlignment="1">
      <alignment horizontal="right"/>
    </xf>
    <xf numFmtId="0" fontId="66" fillId="3" borderId="128" xfId="1" applyFont="1" applyFill="1" applyBorder="1" applyAlignment="1">
      <alignment horizontal="right"/>
    </xf>
    <xf numFmtId="0" fontId="66" fillId="3" borderId="77" xfId="1" applyFont="1" applyFill="1" applyBorder="1" applyAlignment="1">
      <alignment horizontal="right"/>
    </xf>
    <xf numFmtId="0" fontId="66" fillId="4" borderId="77" xfId="1" applyFont="1" applyFill="1" applyBorder="1" applyAlignment="1">
      <alignment horizontal="right" vertical="center"/>
    </xf>
    <xf numFmtId="0" fontId="37" fillId="6" borderId="8" xfId="1" applyFont="1" applyFill="1" applyBorder="1">
      <alignment vertical="center"/>
    </xf>
    <xf numFmtId="0" fontId="37" fillId="6" borderId="108" xfId="1" applyFont="1" applyFill="1" applyBorder="1">
      <alignment vertical="center"/>
    </xf>
    <xf numFmtId="0" fontId="66" fillId="0" borderId="13" xfId="1" applyFont="1" applyBorder="1" applyAlignment="1">
      <alignment horizontal="right" vertical="center"/>
    </xf>
    <xf numFmtId="0" fontId="66" fillId="0" borderId="13" xfId="1" applyFont="1" applyBorder="1" applyAlignment="1">
      <alignment horizontal="center" vertical="center"/>
    </xf>
    <xf numFmtId="0" fontId="37" fillId="6" borderId="8" xfId="1" applyFont="1" applyFill="1" applyBorder="1" applyAlignment="1">
      <alignment horizontal="center" vertical="center"/>
    </xf>
    <xf numFmtId="0" fontId="37" fillId="0" borderId="13" xfId="1" applyFont="1" applyBorder="1" applyAlignment="1">
      <alignment horizontal="right" vertical="center"/>
    </xf>
    <xf numFmtId="0" fontId="66" fillId="0" borderId="61" xfId="1" applyFont="1" applyBorder="1" applyAlignment="1">
      <alignment horizontal="right" vertical="center"/>
    </xf>
    <xf numFmtId="0" fontId="66" fillId="2" borderId="78" xfId="1" applyFont="1" applyFill="1" applyBorder="1">
      <alignment vertical="center"/>
    </xf>
    <xf numFmtId="0" fontId="66" fillId="2" borderId="77" xfId="1" applyFont="1" applyFill="1" applyBorder="1">
      <alignment vertical="center"/>
    </xf>
    <xf numFmtId="0" fontId="37" fillId="6" borderId="108" xfId="1" applyFont="1" applyFill="1" applyBorder="1" applyAlignment="1">
      <alignment horizontal="left" vertical="center"/>
    </xf>
    <xf numFmtId="0" fontId="66" fillId="0" borderId="78" xfId="1" applyFont="1" applyBorder="1" applyAlignment="1">
      <alignment horizontal="right" shrinkToFit="1"/>
    </xf>
    <xf numFmtId="0" fontId="66" fillId="3" borderId="78" xfId="1" applyFont="1" applyFill="1" applyBorder="1" applyAlignment="1">
      <alignment horizontal="right" shrinkToFit="1"/>
    </xf>
    <xf numFmtId="0" fontId="66" fillId="4" borderId="78" xfId="1" applyFont="1" applyFill="1" applyBorder="1" applyAlignment="1">
      <alignment horizontal="right" shrinkToFit="1"/>
    </xf>
    <xf numFmtId="0" fontId="66" fillId="0" borderId="61" xfId="1" applyFont="1" applyBorder="1" applyAlignment="1">
      <alignment vertical="center" shrinkToFit="1"/>
    </xf>
    <xf numFmtId="0" fontId="66" fillId="0" borderId="61" xfId="1" applyFont="1" applyBorder="1" applyAlignment="1">
      <alignment horizontal="right" vertical="center" shrinkToFit="1"/>
    </xf>
    <xf numFmtId="0" fontId="66" fillId="6" borderId="8" xfId="1" applyFont="1" applyFill="1" applyBorder="1" applyAlignment="1">
      <alignment horizontal="center" vertical="center" shrinkToFit="1"/>
    </xf>
    <xf numFmtId="0" fontId="66" fillId="6" borderId="108" xfId="1" applyFont="1" applyFill="1" applyBorder="1" applyAlignment="1">
      <alignment horizontal="center" vertical="center" shrinkToFit="1"/>
    </xf>
    <xf numFmtId="0" fontId="66" fillId="7" borderId="108" xfId="1" applyFont="1" applyFill="1" applyBorder="1" applyAlignment="1">
      <alignment vertical="center" shrinkToFit="1"/>
    </xf>
    <xf numFmtId="0" fontId="66" fillId="0" borderId="61" xfId="1" applyFont="1" applyBorder="1">
      <alignment vertical="center"/>
    </xf>
    <xf numFmtId="0" fontId="37" fillId="6" borderId="0" xfId="1" applyFont="1" applyFill="1" applyAlignment="1">
      <alignment horizontal="center" vertical="center"/>
    </xf>
    <xf numFmtId="49" fontId="31" fillId="7" borderId="0" xfId="1" applyNumberFormat="1" applyFont="1" applyFill="1" applyAlignment="1">
      <alignment horizontal="left" vertical="center"/>
    </xf>
    <xf numFmtId="0" fontId="87" fillId="0" borderId="0" xfId="1" applyFont="1" applyAlignment="1">
      <alignment vertical="center" wrapText="1"/>
    </xf>
    <xf numFmtId="49" fontId="31" fillId="7" borderId="0" xfId="1" applyNumberFormat="1" applyFont="1" applyFill="1" applyAlignment="1">
      <alignment horizontal="left" vertical="top"/>
    </xf>
    <xf numFmtId="0" fontId="87" fillId="0" borderId="0" xfId="1" applyFont="1" applyAlignment="1">
      <alignment horizontal="left" vertical="center" wrapText="1"/>
    </xf>
    <xf numFmtId="0" fontId="87" fillId="7" borderId="0" xfId="1" applyFont="1" applyFill="1">
      <alignment vertical="center"/>
    </xf>
    <xf numFmtId="0" fontId="72" fillId="7" borderId="0" xfId="1" applyFont="1" applyFill="1">
      <alignment vertical="center"/>
    </xf>
    <xf numFmtId="176" fontId="87" fillId="0" borderId="0" xfId="1" applyNumberFormat="1" applyFont="1">
      <alignment vertical="center"/>
    </xf>
    <xf numFmtId="0" fontId="87" fillId="0" borderId="0" xfId="1" applyFont="1">
      <alignment vertical="center"/>
    </xf>
    <xf numFmtId="0" fontId="66" fillId="14" borderId="77" xfId="1" applyFont="1" applyFill="1" applyBorder="1" applyAlignment="1">
      <alignment horizontal="right"/>
    </xf>
    <xf numFmtId="0" fontId="66" fillId="14" borderId="78" xfId="1" applyFont="1" applyFill="1" applyBorder="1" applyAlignment="1">
      <alignment horizontal="right"/>
    </xf>
    <xf numFmtId="0" fontId="66" fillId="13" borderId="77" xfId="1" applyFont="1" applyFill="1" applyBorder="1" applyAlignment="1">
      <alignment horizontal="right"/>
    </xf>
    <xf numFmtId="0" fontId="66" fillId="13" borderId="25" xfId="1" applyFont="1" applyFill="1" applyBorder="1" applyAlignment="1"/>
    <xf numFmtId="0" fontId="66" fillId="13" borderId="78" xfId="1" applyFont="1" applyFill="1" applyBorder="1" applyAlignment="1">
      <alignment horizontal="right"/>
    </xf>
    <xf numFmtId="0" fontId="35" fillId="13" borderId="78" xfId="1" applyFont="1" applyFill="1" applyBorder="1" applyAlignment="1">
      <alignment horizontal="left" vertical="center" wrapText="1" indent="1"/>
    </xf>
    <xf numFmtId="0" fontId="35" fillId="13" borderId="77" xfId="1" applyFont="1" applyFill="1" applyBorder="1" applyAlignment="1">
      <alignment horizontal="left" vertical="center" wrapText="1" indent="1"/>
    </xf>
    <xf numFmtId="0" fontId="66" fillId="13" borderId="27" xfId="1" applyFont="1" applyFill="1" applyBorder="1" applyAlignment="1">
      <alignment horizontal="right"/>
    </xf>
    <xf numFmtId="0" fontId="35" fillId="13" borderId="25" xfId="1" applyFont="1" applyFill="1" applyBorder="1" applyAlignment="1">
      <alignment horizontal="left" vertical="center" indent="1"/>
    </xf>
    <xf numFmtId="0" fontId="66" fillId="14" borderId="27" xfId="1" applyFont="1" applyFill="1" applyBorder="1" applyAlignment="1">
      <alignment horizontal="right"/>
    </xf>
    <xf numFmtId="0" fontId="66" fillId="14" borderId="108" xfId="1" applyFont="1" applyFill="1" applyBorder="1" applyAlignment="1">
      <alignment horizontal="right"/>
    </xf>
    <xf numFmtId="0" fontId="66" fillId="13" borderId="120" xfId="1" applyFont="1" applyFill="1" applyBorder="1" applyAlignment="1">
      <alignment horizontal="right"/>
    </xf>
    <xf numFmtId="0" fontId="66" fillId="13" borderId="108" xfId="1" applyFont="1" applyFill="1" applyBorder="1" applyAlignment="1">
      <alignment horizontal="right"/>
    </xf>
    <xf numFmtId="0" fontId="66" fillId="13" borderId="128" xfId="1" applyFont="1" applyFill="1" applyBorder="1" applyAlignment="1">
      <alignment horizontal="right"/>
    </xf>
    <xf numFmtId="0" fontId="66" fillId="14" borderId="128" xfId="1" applyFont="1" applyFill="1" applyBorder="1" applyAlignment="1">
      <alignment horizontal="right"/>
    </xf>
    <xf numFmtId="0" fontId="87" fillId="0" borderId="0" xfId="1" applyFont="1" applyAlignment="1">
      <alignment horizontal="left" vertical="center"/>
    </xf>
    <xf numFmtId="0" fontId="31" fillId="0" borderId="0" xfId="1" applyFont="1" applyAlignment="1">
      <alignment horizontal="left" vertical="center" wrapText="1"/>
    </xf>
    <xf numFmtId="0" fontId="32" fillId="0" borderId="0" xfId="1" applyFont="1" applyAlignment="1">
      <alignment horizontal="left" vertical="center" wrapText="1"/>
    </xf>
    <xf numFmtId="0" fontId="31" fillId="0" borderId="0" xfId="1" applyFont="1" applyAlignment="1">
      <alignment vertical="top"/>
    </xf>
    <xf numFmtId="0" fontId="31" fillId="0" borderId="0" xfId="1" applyFont="1" applyAlignment="1">
      <alignment horizontal="left" vertical="top" wrapText="1"/>
    </xf>
    <xf numFmtId="0" fontId="72" fillId="0" borderId="0" xfId="1" applyFont="1">
      <alignment vertical="center"/>
    </xf>
    <xf numFmtId="0" fontId="31" fillId="6" borderId="0" xfId="1" applyFont="1" applyFill="1">
      <alignment vertical="center"/>
    </xf>
    <xf numFmtId="0" fontId="22" fillId="0" borderId="29" xfId="7" applyFont="1" applyBorder="1" applyAlignment="1">
      <alignment horizontal="center" vertical="center"/>
    </xf>
    <xf numFmtId="0" fontId="22" fillId="0" borderId="24" xfId="7" applyFont="1" applyBorder="1" applyAlignment="1">
      <alignment horizontal="center" vertical="center"/>
    </xf>
    <xf numFmtId="176" fontId="68" fillId="0" borderId="0" xfId="10" applyNumberFormat="1" applyFont="1" applyAlignment="1">
      <alignment horizontal="right" vertical="center"/>
    </xf>
    <xf numFmtId="0" fontId="22" fillId="0" borderId="6" xfId="7" applyFont="1" applyBorder="1" applyAlignment="1">
      <alignment horizontal="center" vertical="center"/>
    </xf>
    <xf numFmtId="185" fontId="59" fillId="0" borderId="6" xfId="7" applyNumberFormat="1" applyFont="1" applyBorder="1" applyAlignment="1">
      <alignment vertical="center"/>
    </xf>
    <xf numFmtId="184" fontId="59" fillId="0" borderId="6" xfId="7" applyNumberFormat="1" applyFont="1" applyBorder="1" applyAlignment="1">
      <alignment horizontal="center" vertical="center"/>
    </xf>
    <xf numFmtId="184" fontId="59" fillId="0" borderId="56" xfId="7" applyNumberFormat="1" applyFont="1" applyBorder="1" applyAlignment="1">
      <alignment horizontal="center" vertical="center"/>
    </xf>
    <xf numFmtId="0" fontId="22" fillId="0" borderId="19" xfId="7" applyFont="1" applyBorder="1" applyAlignment="1">
      <alignment horizontal="center" vertical="center"/>
    </xf>
    <xf numFmtId="0" fontId="22" fillId="0" borderId="19" xfId="7" applyFont="1" applyBorder="1" applyAlignment="1">
      <alignment horizontal="center" vertical="center" wrapText="1"/>
    </xf>
    <xf numFmtId="185" fontId="59" fillId="0" borderId="19" xfId="7" applyNumberFormat="1" applyFont="1" applyBorder="1" applyAlignment="1">
      <alignment vertical="center"/>
    </xf>
    <xf numFmtId="184" fontId="59" fillId="0" borderId="19" xfId="7" applyNumberFormat="1" applyFont="1" applyBorder="1" applyAlignment="1">
      <alignment horizontal="center" vertical="center"/>
    </xf>
    <xf numFmtId="184" fontId="59" fillId="0" borderId="15" xfId="7" applyNumberFormat="1" applyFont="1" applyBorder="1" applyAlignment="1">
      <alignment horizontal="center" vertical="center"/>
    </xf>
    <xf numFmtId="188" fontId="59" fillId="0" borderId="0" xfId="10" applyNumberFormat="1" applyFont="1" applyAlignment="1" applyProtection="1">
      <alignment horizontal="left" vertical="center"/>
      <protection locked="0"/>
    </xf>
    <xf numFmtId="188" fontId="59" fillId="0" borderId="0" xfId="10" applyNumberFormat="1" applyFont="1" applyProtection="1">
      <alignment vertical="center"/>
      <protection locked="0"/>
    </xf>
    <xf numFmtId="0" fontId="31" fillId="15" borderId="3" xfId="10" applyFont="1" applyFill="1" applyBorder="1" applyAlignment="1">
      <alignment horizontal="center" vertical="center"/>
    </xf>
    <xf numFmtId="176" fontId="66" fillId="0" borderId="72" xfId="10" applyNumberFormat="1" applyFont="1" applyBorder="1">
      <alignment vertical="center"/>
    </xf>
    <xf numFmtId="6" fontId="66" fillId="0" borderId="7" xfId="10" applyNumberFormat="1" applyFont="1" applyBorder="1">
      <alignment vertical="center"/>
    </xf>
    <xf numFmtId="6" fontId="66" fillId="0" borderId="20" xfId="10" applyNumberFormat="1" applyFont="1" applyBorder="1">
      <alignment vertical="center"/>
    </xf>
    <xf numFmtId="6" fontId="66" fillId="0" borderId="81" xfId="10" applyNumberFormat="1" applyFont="1" applyBorder="1">
      <alignment vertical="center"/>
    </xf>
    <xf numFmtId="176" fontId="66" fillId="0" borderId="5" xfId="10" applyNumberFormat="1" applyFont="1" applyBorder="1">
      <alignment vertical="center"/>
    </xf>
    <xf numFmtId="6" fontId="66" fillId="0" borderId="6" xfId="10" applyNumberFormat="1" applyFont="1" applyBorder="1">
      <alignment vertical="center"/>
    </xf>
    <xf numFmtId="0" fontId="66" fillId="0" borderId="72" xfId="10" applyFont="1" applyBorder="1" applyProtection="1">
      <alignment vertical="center"/>
      <protection locked="0"/>
    </xf>
    <xf numFmtId="188" fontId="66" fillId="0" borderId="72" xfId="10" applyNumberFormat="1" applyFont="1" applyBorder="1" applyAlignment="1" applyProtection="1">
      <alignment horizontal="left" vertical="center"/>
      <protection locked="0"/>
    </xf>
    <xf numFmtId="188" fontId="66" fillId="0" borderId="72" xfId="10" applyNumberFormat="1" applyFont="1" applyBorder="1" applyProtection="1">
      <alignment vertical="center"/>
      <protection locked="0"/>
    </xf>
    <xf numFmtId="6" fontId="66" fillId="0" borderId="0" xfId="10" applyNumberFormat="1" applyFont="1">
      <alignment vertical="center"/>
    </xf>
    <xf numFmtId="6" fontId="66" fillId="0" borderId="108" xfId="10" applyNumberFormat="1" applyFont="1" applyBorder="1">
      <alignment vertical="center"/>
    </xf>
    <xf numFmtId="188" fontId="66" fillId="0" borderId="16" xfId="10" applyNumberFormat="1" applyFont="1" applyBorder="1" applyAlignment="1" applyProtection="1">
      <alignment horizontal="left" vertical="center"/>
      <protection locked="0"/>
    </xf>
    <xf numFmtId="176" fontId="66" fillId="0" borderId="26" xfId="10" applyNumberFormat="1" applyFont="1" applyBorder="1">
      <alignment vertical="center"/>
    </xf>
    <xf numFmtId="176" fontId="66" fillId="0" borderId="108" xfId="10" applyNumberFormat="1" applyFont="1" applyBorder="1">
      <alignment vertical="center"/>
    </xf>
    <xf numFmtId="188" fontId="66" fillId="0" borderId="108" xfId="10" applyNumberFormat="1" applyFont="1" applyBorder="1" applyAlignment="1" applyProtection="1">
      <alignment horizontal="left" vertical="center"/>
      <protection locked="0"/>
    </xf>
    <xf numFmtId="2" fontId="58" fillId="4" borderId="6" xfId="2" applyNumberFormat="1" applyFont="1" applyFill="1" applyBorder="1" applyAlignment="1">
      <alignment horizontal="center" vertical="center"/>
    </xf>
    <xf numFmtId="2" fontId="58" fillId="4" borderId="11" xfId="2" applyNumberFormat="1" applyFont="1" applyFill="1" applyBorder="1" applyAlignment="1">
      <alignment horizontal="center" vertical="center"/>
    </xf>
    <xf numFmtId="0" fontId="31" fillId="0" borderId="17" xfId="1" applyFont="1" applyBorder="1" applyAlignment="1">
      <alignment horizontal="left" vertical="center" wrapText="1"/>
    </xf>
    <xf numFmtId="0" fontId="31" fillId="2" borderId="96" xfId="1" applyFont="1" applyFill="1" applyBorder="1" applyAlignment="1">
      <alignment vertical="center" textRotation="255"/>
    </xf>
    <xf numFmtId="0" fontId="31" fillId="2" borderId="43" xfId="1" applyFont="1" applyFill="1" applyBorder="1" applyAlignment="1">
      <alignment vertical="center" textRotation="255"/>
    </xf>
    <xf numFmtId="176" fontId="31" fillId="2" borderId="74" xfId="1" applyNumberFormat="1" applyFont="1" applyFill="1" applyBorder="1" applyAlignment="1">
      <alignment horizontal="center" vertical="center"/>
    </xf>
    <xf numFmtId="176" fontId="31" fillId="2" borderId="44" xfId="1" applyNumberFormat="1" applyFont="1" applyFill="1" applyBorder="1" applyAlignment="1">
      <alignment horizontal="center" vertical="center" wrapText="1"/>
    </xf>
    <xf numFmtId="0" fontId="31" fillId="2" borderId="44" xfId="1" applyFont="1" applyFill="1" applyBorder="1" applyAlignment="1">
      <alignment horizontal="center" vertical="center" wrapText="1"/>
    </xf>
    <xf numFmtId="0" fontId="31" fillId="2" borderId="45" xfId="1" applyFont="1" applyFill="1" applyBorder="1" applyAlignment="1">
      <alignment horizontal="center" vertical="center" wrapText="1"/>
    </xf>
    <xf numFmtId="176" fontId="31" fillId="2" borderId="20" xfId="1" applyNumberFormat="1" applyFont="1" applyFill="1" applyBorder="1" applyAlignment="1">
      <alignment horizontal="center" vertical="center"/>
    </xf>
    <xf numFmtId="176" fontId="58" fillId="3" borderId="19" xfId="1" applyNumberFormat="1" applyFont="1" applyFill="1" applyBorder="1" applyAlignment="1">
      <alignment horizontal="center" vertical="center"/>
    </xf>
    <xf numFmtId="176" fontId="58" fillId="3" borderId="20" xfId="1" applyNumberFormat="1" applyFont="1" applyFill="1" applyBorder="1" applyAlignment="1">
      <alignment horizontal="center" vertical="center"/>
    </xf>
    <xf numFmtId="0" fontId="7" fillId="3" borderId="6" xfId="1" applyFont="1" applyFill="1" applyBorder="1">
      <alignment vertical="center"/>
    </xf>
    <xf numFmtId="0" fontId="7" fillId="3" borderId="12" xfId="1" applyFont="1" applyFill="1" applyBorder="1">
      <alignment vertical="center"/>
    </xf>
    <xf numFmtId="0" fontId="7" fillId="3" borderId="19" xfId="1" applyFont="1" applyFill="1" applyBorder="1">
      <alignment vertical="center"/>
    </xf>
    <xf numFmtId="0" fontId="7" fillId="3" borderId="11" xfId="1" applyFont="1" applyFill="1" applyBorder="1">
      <alignment vertical="center"/>
    </xf>
    <xf numFmtId="0" fontId="58" fillId="0" borderId="56" xfId="1" applyFont="1" applyBorder="1" applyAlignment="1">
      <alignment horizontal="center" vertical="center"/>
    </xf>
    <xf numFmtId="0" fontId="58" fillId="0" borderId="17" xfId="1" applyFont="1" applyBorder="1" applyAlignment="1">
      <alignment horizontal="center" vertical="center"/>
    </xf>
    <xf numFmtId="0" fontId="58" fillId="0" borderId="39" xfId="1" applyFont="1" applyBorder="1" applyAlignment="1">
      <alignment horizontal="center" vertical="center"/>
    </xf>
    <xf numFmtId="0" fontId="58" fillId="0" borderId="18" xfId="1" applyFont="1" applyBorder="1" applyAlignment="1">
      <alignment horizontal="center" vertical="center"/>
    </xf>
    <xf numFmtId="176" fontId="31" fillId="4" borderId="6" xfId="1" applyNumberFormat="1" applyFont="1" applyFill="1" applyBorder="1" applyAlignment="1">
      <alignment horizontal="center" vertical="center"/>
    </xf>
    <xf numFmtId="2" fontId="58" fillId="4" borderId="6" xfId="2" applyNumberFormat="1" applyFont="1" applyFill="1" applyBorder="1" applyAlignment="1">
      <alignment vertical="center"/>
    </xf>
    <xf numFmtId="0" fontId="8" fillId="5" borderId="35" xfId="1" applyFont="1" applyFill="1" applyBorder="1" applyAlignment="1">
      <alignment horizontal="center" vertical="center" wrapText="1"/>
    </xf>
    <xf numFmtId="0" fontId="8" fillId="5" borderId="36" xfId="1" applyFont="1" applyFill="1" applyBorder="1" applyAlignment="1">
      <alignment horizontal="center" vertical="center" wrapText="1"/>
    </xf>
    <xf numFmtId="176" fontId="8" fillId="5" borderId="2" xfId="1" applyNumberFormat="1" applyFont="1" applyFill="1" applyBorder="1" applyAlignment="1">
      <alignment horizontal="center" vertical="center"/>
    </xf>
    <xf numFmtId="9" fontId="7" fillId="5" borderId="2" xfId="2" applyFont="1" applyFill="1" applyBorder="1" applyAlignment="1">
      <alignment vertical="center"/>
    </xf>
    <xf numFmtId="9" fontId="7" fillId="5" borderId="3" xfId="2" applyFont="1" applyFill="1" applyBorder="1" applyAlignment="1">
      <alignment vertical="center"/>
    </xf>
    <xf numFmtId="176" fontId="7" fillId="5" borderId="2" xfId="1" applyNumberFormat="1" applyFont="1" applyFill="1" applyBorder="1">
      <alignment vertical="center"/>
    </xf>
    <xf numFmtId="0" fontId="58" fillId="0" borderId="18" xfId="1" applyFont="1" applyBorder="1">
      <alignment vertical="center"/>
    </xf>
    <xf numFmtId="0" fontId="38" fillId="11" borderId="180" xfId="1" applyFont="1" applyFill="1" applyBorder="1" applyAlignment="1">
      <alignment vertical="center" wrapText="1"/>
    </xf>
    <xf numFmtId="176" fontId="7" fillId="3" borderId="7" xfId="1" applyNumberFormat="1" applyFont="1" applyFill="1" applyBorder="1">
      <alignment vertical="center"/>
    </xf>
    <xf numFmtId="176" fontId="7" fillId="3" borderId="25" xfId="1" applyNumberFormat="1" applyFont="1" applyFill="1" applyBorder="1">
      <alignment vertical="center"/>
    </xf>
    <xf numFmtId="2" fontId="7" fillId="4" borderId="7" xfId="2" applyNumberFormat="1" applyFont="1" applyFill="1" applyBorder="1" applyAlignment="1">
      <alignment vertical="center"/>
    </xf>
    <xf numFmtId="2" fontId="7" fillId="4" borderId="30" xfId="2" applyNumberFormat="1" applyFont="1" applyFill="1" applyBorder="1" applyAlignment="1">
      <alignment vertical="center"/>
    </xf>
    <xf numFmtId="0" fontId="31" fillId="0" borderId="17" xfId="1" applyFont="1" applyBorder="1" applyAlignment="1">
      <alignment vertical="center" wrapText="1"/>
    </xf>
    <xf numFmtId="0" fontId="31" fillId="0" borderId="18" xfId="1" applyFont="1" applyBorder="1" applyAlignment="1">
      <alignment vertical="center" wrapText="1"/>
    </xf>
    <xf numFmtId="0" fontId="95" fillId="0" borderId="45" xfId="1" applyFont="1" applyBorder="1">
      <alignment vertical="center"/>
    </xf>
    <xf numFmtId="0" fontId="69" fillId="11" borderId="180" xfId="1" applyFont="1" applyFill="1" applyBorder="1" applyAlignment="1">
      <alignment vertical="center" wrapText="1"/>
    </xf>
    <xf numFmtId="2" fontId="58" fillId="4" borderId="25" xfId="2" applyNumberFormat="1" applyFont="1" applyFill="1" applyBorder="1" applyAlignment="1">
      <alignment vertical="center"/>
    </xf>
    <xf numFmtId="176" fontId="58" fillId="0" borderId="25" xfId="1" applyNumberFormat="1" applyFont="1" applyBorder="1">
      <alignment vertical="center"/>
    </xf>
    <xf numFmtId="2" fontId="58" fillId="4" borderId="144" xfId="2" applyNumberFormat="1" applyFont="1" applyFill="1" applyBorder="1" applyAlignment="1">
      <alignment vertical="center"/>
    </xf>
    <xf numFmtId="176" fontId="7" fillId="3" borderId="21" xfId="1" applyNumberFormat="1" applyFont="1" applyFill="1" applyBorder="1">
      <alignment vertical="center"/>
    </xf>
    <xf numFmtId="0" fontId="7" fillId="3" borderId="33" xfId="1" applyFont="1" applyFill="1" applyBorder="1">
      <alignment vertical="center"/>
    </xf>
    <xf numFmtId="176" fontId="58" fillId="3" borderId="8" xfId="1" applyNumberFormat="1" applyFont="1" applyFill="1" applyBorder="1">
      <alignment vertical="center"/>
    </xf>
    <xf numFmtId="2" fontId="58" fillId="4" borderId="182" xfId="2" applyNumberFormat="1" applyFont="1" applyFill="1" applyBorder="1" applyAlignment="1">
      <alignment vertical="center"/>
    </xf>
    <xf numFmtId="184" fontId="22" fillId="0" borderId="164" xfId="7" applyNumberFormat="1" applyFont="1" applyBorder="1" applyAlignment="1">
      <alignment horizontal="center" vertical="center"/>
    </xf>
    <xf numFmtId="185" fontId="22" fillId="0" borderId="163" xfId="7" applyNumberFormat="1" applyFont="1" applyBorder="1" applyAlignment="1">
      <alignment vertical="center"/>
    </xf>
    <xf numFmtId="184" fontId="22" fillId="0" borderId="165" xfId="7" applyNumberFormat="1" applyFont="1" applyBorder="1" applyAlignment="1">
      <alignment horizontal="center" vertical="center"/>
    </xf>
    <xf numFmtId="0" fontId="22" fillId="0" borderId="21" xfId="7" applyFont="1" applyBorder="1" applyAlignment="1">
      <alignment vertical="center"/>
    </xf>
    <xf numFmtId="185" fontId="59" fillId="0" borderId="20" xfId="7" applyNumberFormat="1" applyFont="1" applyBorder="1" applyAlignment="1">
      <alignment vertical="center"/>
    </xf>
    <xf numFmtId="184" fontId="59" fillId="0" borderId="20" xfId="7" applyNumberFormat="1" applyFont="1" applyBorder="1" applyAlignment="1">
      <alignment horizontal="center" vertical="center"/>
    </xf>
    <xf numFmtId="184" fontId="59" fillId="0" borderId="55" xfId="7" applyNumberFormat="1" applyFont="1" applyBorder="1" applyAlignment="1">
      <alignment horizontal="center" vertical="center"/>
    </xf>
    <xf numFmtId="185" fontId="59" fillId="0" borderId="166" xfId="7" applyNumberFormat="1" applyFont="1" applyBorder="1" applyAlignment="1">
      <alignment vertical="center"/>
    </xf>
    <xf numFmtId="0" fontId="22" fillId="0" borderId="71" xfId="7" applyFont="1" applyBorder="1" applyAlignment="1">
      <alignment horizontal="left" vertical="center"/>
    </xf>
    <xf numFmtId="185" fontId="59" fillId="0" borderId="186" xfId="7" applyNumberFormat="1" applyFont="1" applyBorder="1" applyAlignment="1">
      <alignment vertical="center"/>
    </xf>
    <xf numFmtId="185" fontId="59" fillId="0" borderId="7" xfId="7" applyNumberFormat="1" applyFont="1" applyBorder="1" applyAlignment="1">
      <alignment vertical="center" wrapText="1"/>
    </xf>
    <xf numFmtId="185" fontId="59" fillId="0" borderId="179" xfId="7" applyNumberFormat="1" applyFont="1" applyBorder="1" applyAlignment="1">
      <alignment vertical="center"/>
    </xf>
    <xf numFmtId="0" fontId="31" fillId="0" borderId="0" xfId="5" applyFont="1" applyAlignment="1">
      <alignment horizontal="right" vertical="top" wrapText="1"/>
    </xf>
    <xf numFmtId="0" fontId="31" fillId="0" borderId="0" xfId="5" applyFont="1" applyAlignment="1">
      <alignment vertical="top" wrapText="1"/>
    </xf>
    <xf numFmtId="0" fontId="22" fillId="2" borderId="7" xfId="6" applyFont="1" applyFill="1" applyBorder="1" applyAlignment="1">
      <alignment horizontal="left" vertical="center" wrapText="1" indent="1"/>
    </xf>
    <xf numFmtId="0" fontId="22" fillId="8" borderId="30" xfId="6" applyFont="1" applyFill="1" applyBorder="1" applyAlignment="1">
      <alignment vertical="center" wrapText="1"/>
    </xf>
    <xf numFmtId="0" fontId="22" fillId="0" borderId="0" xfId="5" applyFont="1" applyAlignment="1">
      <alignment horizontal="right" vertical="center" wrapText="1"/>
    </xf>
    <xf numFmtId="0" fontId="30" fillId="0" borderId="0" xfId="1" applyFont="1" applyAlignment="1">
      <alignment horizontal="right" vertical="top"/>
    </xf>
    <xf numFmtId="49" fontId="31" fillId="0" borderId="0" xfId="5" applyNumberFormat="1" applyFont="1" applyAlignment="1">
      <alignment horizontal="left" vertical="top"/>
    </xf>
    <xf numFmtId="0" fontId="30" fillId="0" borderId="0" xfId="1" applyFont="1" applyAlignment="1">
      <alignment horizontal="right" vertical="top" wrapText="1"/>
    </xf>
    <xf numFmtId="0" fontId="31" fillId="0" borderId="0" xfId="5" applyFont="1" applyAlignment="1">
      <alignment horizontal="left"/>
    </xf>
    <xf numFmtId="0" fontId="30" fillId="0" borderId="0" xfId="1" applyFont="1">
      <alignment vertical="center"/>
    </xf>
    <xf numFmtId="0" fontId="99" fillId="0" borderId="0" xfId="0" applyFont="1" applyAlignment="1">
      <alignment vertical="center"/>
    </xf>
    <xf numFmtId="0" fontId="76" fillId="7" borderId="0" xfId="1" applyFont="1" applyFill="1">
      <alignment vertical="center"/>
    </xf>
    <xf numFmtId="0" fontId="100" fillId="7" borderId="0" xfId="1" applyFont="1" applyFill="1">
      <alignment vertical="center"/>
    </xf>
    <xf numFmtId="176" fontId="19" fillId="0" borderId="0" xfId="1" applyNumberFormat="1" applyFont="1">
      <alignment vertical="center"/>
    </xf>
    <xf numFmtId="0" fontId="100" fillId="0" borderId="0" xfId="1" applyFont="1">
      <alignment vertical="center"/>
    </xf>
    <xf numFmtId="0" fontId="58" fillId="11" borderId="7" xfId="9" applyFont="1" applyFill="1" applyBorder="1" applyAlignment="1">
      <alignment horizontal="center" vertical="center" wrapText="1"/>
    </xf>
    <xf numFmtId="0" fontId="66" fillId="2" borderId="6" xfId="10" applyFont="1" applyFill="1" applyBorder="1" applyAlignment="1">
      <alignment horizontal="center" vertical="center"/>
    </xf>
    <xf numFmtId="176" fontId="66" fillId="0" borderId="188" xfId="10" applyNumberFormat="1" applyFont="1" applyBorder="1">
      <alignment vertical="center"/>
    </xf>
    <xf numFmtId="176" fontId="66" fillId="0" borderId="189" xfId="10" applyNumberFormat="1" applyFont="1" applyBorder="1">
      <alignment vertical="center"/>
    </xf>
    <xf numFmtId="176" fontId="66" fillId="0" borderId="190" xfId="10" applyNumberFormat="1" applyFont="1" applyBorder="1">
      <alignment vertical="center"/>
    </xf>
    <xf numFmtId="176" fontId="35" fillId="0" borderId="83" xfId="10" applyNumberFormat="1" applyFont="1" applyBorder="1">
      <alignment vertical="center"/>
    </xf>
    <xf numFmtId="188" fontId="35" fillId="0" borderId="77" xfId="10" applyNumberFormat="1" applyFont="1" applyBorder="1" applyProtection="1">
      <alignment vertical="center"/>
      <protection locked="0"/>
    </xf>
    <xf numFmtId="176" fontId="35" fillId="0" borderId="7" xfId="10" applyNumberFormat="1" applyFont="1" applyBorder="1">
      <alignment vertical="center"/>
    </xf>
    <xf numFmtId="176" fontId="35" fillId="0" borderId="20" xfId="10" applyNumberFormat="1" applyFont="1" applyBorder="1">
      <alignment vertical="center"/>
    </xf>
    <xf numFmtId="6" fontId="66" fillId="0" borderId="188" xfId="10" applyNumberFormat="1" applyFont="1" applyBorder="1">
      <alignment vertical="center"/>
    </xf>
    <xf numFmtId="6" fontId="66" fillId="0" borderId="189" xfId="10" applyNumberFormat="1" applyFont="1" applyBorder="1">
      <alignment vertical="center"/>
    </xf>
    <xf numFmtId="176" fontId="35" fillId="0" borderId="77" xfId="10" applyNumberFormat="1" applyFont="1" applyBorder="1">
      <alignment vertical="center"/>
    </xf>
    <xf numFmtId="0" fontId="35" fillId="0" borderId="77" xfId="10" applyFont="1" applyBorder="1" applyProtection="1">
      <alignment vertical="center"/>
      <protection locked="0"/>
    </xf>
    <xf numFmtId="0" fontId="100" fillId="0" borderId="0" xfId="1" applyFont="1" applyAlignment="1">
      <alignment horizontal="left" vertical="top"/>
    </xf>
    <xf numFmtId="176" fontId="19" fillId="0" borderId="0" xfId="1" applyNumberFormat="1" applyFont="1" applyAlignment="1">
      <alignment horizontal="left" vertical="top"/>
    </xf>
    <xf numFmtId="0" fontId="100" fillId="7" borderId="0" xfId="1" applyFont="1" applyFill="1" applyAlignment="1">
      <alignment horizontal="left" vertical="top"/>
    </xf>
    <xf numFmtId="0" fontId="76" fillId="7" borderId="0" xfId="1" applyFont="1" applyFill="1" applyAlignment="1">
      <alignment horizontal="left" vertical="top"/>
    </xf>
    <xf numFmtId="0" fontId="65" fillId="0" borderId="0" xfId="1" applyFont="1" applyAlignment="1">
      <alignment horizontal="left" vertical="top"/>
    </xf>
    <xf numFmtId="0" fontId="99" fillId="0" borderId="0" xfId="0" applyFont="1" applyAlignment="1">
      <alignment horizontal="left" vertical="top"/>
    </xf>
    <xf numFmtId="0" fontId="92" fillId="0" borderId="0" xfId="1" applyFont="1" applyAlignment="1">
      <alignment vertical="center" wrapText="1"/>
    </xf>
    <xf numFmtId="0" fontId="66" fillId="0" borderId="0" xfId="1" applyFont="1" applyAlignment="1">
      <alignment horizontal="left" vertical="top" shrinkToFit="1"/>
    </xf>
    <xf numFmtId="187" fontId="37" fillId="0" borderId="0" xfId="1" applyNumberFormat="1" applyFont="1">
      <alignment vertical="center"/>
    </xf>
    <xf numFmtId="0" fontId="66" fillId="0" borderId="0" xfId="1" applyFont="1" applyAlignment="1">
      <alignment vertical="top" wrapText="1" shrinkToFit="1"/>
    </xf>
    <xf numFmtId="0" fontId="66" fillId="0" borderId="0" xfId="1" applyFont="1" applyAlignment="1">
      <alignment horizontal="center" vertical="top" shrinkToFit="1"/>
    </xf>
    <xf numFmtId="187" fontId="66" fillId="0" borderId="0" xfId="1" applyNumberFormat="1" applyFont="1" applyAlignment="1">
      <alignment vertical="top" shrinkToFit="1"/>
    </xf>
    <xf numFmtId="0" fontId="37" fillId="0" borderId="0" xfId="1" applyFont="1" applyAlignment="1">
      <alignment vertical="top" shrinkToFit="1"/>
    </xf>
    <xf numFmtId="0" fontId="66" fillId="0" borderId="0" xfId="1" applyFont="1" applyAlignment="1">
      <alignment vertical="top" shrinkToFit="1"/>
    </xf>
    <xf numFmtId="0" fontId="37" fillId="0" borderId="0" xfId="1" applyFont="1" applyAlignment="1">
      <alignment horizontal="center" vertical="top" shrinkToFit="1"/>
    </xf>
    <xf numFmtId="0" fontId="37" fillId="0" borderId="0" xfId="1" applyFont="1" applyAlignment="1">
      <alignment horizontal="left" vertical="top" shrinkToFit="1"/>
    </xf>
    <xf numFmtId="187" fontId="37" fillId="0" borderId="0" xfId="1" applyNumberFormat="1" applyFont="1" applyAlignment="1">
      <alignment vertical="top" shrinkToFit="1"/>
    </xf>
    <xf numFmtId="0" fontId="35" fillId="2" borderId="0" xfId="1" applyFont="1" applyFill="1">
      <alignment vertical="center"/>
    </xf>
    <xf numFmtId="0" fontId="37" fillId="2" borderId="0" xfId="1" applyFont="1" applyFill="1">
      <alignment vertical="center"/>
    </xf>
    <xf numFmtId="0" fontId="66" fillId="0" borderId="0" xfId="1" applyFont="1" applyAlignment="1">
      <alignment horizontal="right" vertical="center"/>
    </xf>
    <xf numFmtId="0" fontId="66" fillId="0" borderId="0" xfId="1" applyFont="1">
      <alignment vertical="center"/>
    </xf>
    <xf numFmtId="0" fontId="66" fillId="0" borderId="0" xfId="1" applyFont="1" applyAlignment="1">
      <alignment horizontal="center" vertical="center"/>
    </xf>
    <xf numFmtId="0" fontId="37" fillId="0" borderId="0" xfId="1" applyFont="1" applyAlignment="1">
      <alignment horizontal="right" vertical="center"/>
    </xf>
    <xf numFmtId="0" fontId="66" fillId="7" borderId="0" xfId="1" applyFont="1" applyFill="1" applyAlignment="1">
      <alignment horizontal="center" vertical="center"/>
    </xf>
    <xf numFmtId="0" fontId="66" fillId="6" borderId="0" xfId="1" applyFont="1" applyFill="1" applyAlignment="1">
      <alignment horizontal="center" vertical="center" shrinkToFit="1"/>
    </xf>
    <xf numFmtId="0" fontId="37" fillId="0" borderId="0" xfId="1" applyFont="1" applyAlignment="1">
      <alignment horizontal="right" vertical="center" shrinkToFit="1"/>
    </xf>
    <xf numFmtId="0" fontId="66" fillId="0" borderId="0" xfId="1" applyFont="1" applyAlignment="1">
      <alignment vertical="center" shrinkToFit="1"/>
    </xf>
    <xf numFmtId="0" fontId="66" fillId="0" borderId="0" xfId="1" applyFont="1" applyAlignment="1">
      <alignment horizontal="right" vertical="center" shrinkToFit="1"/>
    </xf>
    <xf numFmtId="0" fontId="66" fillId="0" borderId="0" xfId="1" applyFont="1" applyAlignment="1">
      <alignment vertical="center" wrapText="1"/>
    </xf>
    <xf numFmtId="0" fontId="31" fillId="2" borderId="41" xfId="1" applyFont="1" applyFill="1" applyBorder="1" applyAlignment="1">
      <alignment vertical="center" textRotation="255"/>
    </xf>
    <xf numFmtId="0" fontId="31" fillId="2" borderId="42" xfId="1" applyFont="1" applyFill="1" applyBorder="1" applyAlignment="1">
      <alignment vertical="center" textRotation="255"/>
    </xf>
    <xf numFmtId="176" fontId="31" fillId="2" borderId="43" xfId="1" applyNumberFormat="1" applyFont="1" applyFill="1" applyBorder="1" applyAlignment="1">
      <alignment horizontal="center" vertical="center"/>
    </xf>
    <xf numFmtId="176" fontId="58" fillId="0" borderId="19" xfId="1" applyNumberFormat="1" applyFont="1" applyBorder="1">
      <alignment vertical="center"/>
    </xf>
    <xf numFmtId="0" fontId="58" fillId="0" borderId="19" xfId="1" applyFont="1" applyBorder="1">
      <alignment vertical="center"/>
    </xf>
    <xf numFmtId="176" fontId="58" fillId="0" borderId="15" xfId="1" applyNumberFormat="1" applyFont="1" applyBorder="1">
      <alignment vertical="center"/>
    </xf>
    <xf numFmtId="176" fontId="58" fillId="0" borderId="50" xfId="1" applyNumberFormat="1" applyFont="1" applyBorder="1">
      <alignment vertical="center"/>
    </xf>
    <xf numFmtId="0" fontId="58" fillId="0" borderId="50" xfId="1" applyFont="1" applyBorder="1">
      <alignment vertical="center"/>
    </xf>
    <xf numFmtId="176" fontId="58" fillId="0" borderId="51" xfId="1" applyNumberFormat="1" applyFont="1" applyBorder="1">
      <alignment vertical="center"/>
    </xf>
    <xf numFmtId="0" fontId="58" fillId="0" borderId="0" xfId="1" applyFont="1" applyAlignment="1">
      <alignment horizontal="center" vertical="center"/>
    </xf>
    <xf numFmtId="176" fontId="58" fillId="0" borderId="53" xfId="1" applyNumberFormat="1" applyFont="1" applyBorder="1">
      <alignment vertical="center"/>
    </xf>
    <xf numFmtId="0" fontId="58" fillId="0" borderId="53" xfId="1" applyFont="1" applyBorder="1">
      <alignment vertical="center"/>
    </xf>
    <xf numFmtId="176" fontId="58" fillId="0" borderId="54" xfId="1" applyNumberFormat="1" applyFont="1" applyBorder="1">
      <alignment vertical="center"/>
    </xf>
    <xf numFmtId="176" fontId="66" fillId="6" borderId="23" xfId="1" applyNumberFormat="1" applyFont="1" applyFill="1" applyBorder="1" applyAlignment="1">
      <alignment horizontal="center" vertical="center"/>
    </xf>
    <xf numFmtId="0" fontId="58" fillId="0" borderId="20" xfId="1" applyFont="1" applyBorder="1">
      <alignment vertical="center"/>
    </xf>
    <xf numFmtId="176" fontId="58" fillId="0" borderId="55" xfId="1" applyNumberFormat="1" applyFont="1" applyBorder="1">
      <alignment vertical="center"/>
    </xf>
    <xf numFmtId="176" fontId="66" fillId="6" borderId="5" xfId="1" applyNumberFormat="1" applyFont="1" applyFill="1" applyBorder="1" applyAlignment="1">
      <alignment horizontal="center" vertical="center"/>
    </xf>
    <xf numFmtId="176" fontId="58" fillId="0" borderId="56" xfId="1" applyNumberFormat="1" applyFont="1" applyBorder="1">
      <alignment vertical="center"/>
    </xf>
    <xf numFmtId="176" fontId="58" fillId="0" borderId="58" xfId="1" applyNumberFormat="1" applyFont="1" applyBorder="1">
      <alignment vertical="center"/>
    </xf>
    <xf numFmtId="0" fontId="58" fillId="0" borderId="58" xfId="1" applyFont="1" applyBorder="1">
      <alignment vertical="center"/>
    </xf>
    <xf numFmtId="176" fontId="58" fillId="0" borderId="59" xfId="1" applyNumberFormat="1" applyFont="1" applyBorder="1">
      <alignment vertical="center"/>
    </xf>
    <xf numFmtId="0" fontId="58" fillId="0" borderId="6" xfId="1" applyFont="1" applyBorder="1">
      <alignment vertical="center"/>
    </xf>
    <xf numFmtId="176" fontId="58" fillId="0" borderId="63" xfId="1" applyNumberFormat="1" applyFont="1" applyBorder="1">
      <alignment vertical="center"/>
    </xf>
    <xf numFmtId="176" fontId="58" fillId="0" borderId="64" xfId="1" applyNumberFormat="1" applyFont="1" applyBorder="1">
      <alignment vertical="center"/>
    </xf>
    <xf numFmtId="176" fontId="58" fillId="0" borderId="12" xfId="1" applyNumberFormat="1" applyFont="1" applyBorder="1">
      <alignment vertical="center"/>
    </xf>
    <xf numFmtId="0" fontId="58" fillId="0" borderId="12" xfId="1" applyFont="1" applyBorder="1">
      <alignment vertical="center"/>
    </xf>
    <xf numFmtId="176" fontId="58" fillId="0" borderId="18" xfId="1" applyNumberFormat="1" applyFont="1" applyBorder="1">
      <alignment vertical="center"/>
    </xf>
    <xf numFmtId="0" fontId="58" fillId="5" borderId="28" xfId="1" applyFont="1" applyFill="1" applyBorder="1" applyAlignment="1">
      <alignment horizontal="center" vertical="center"/>
    </xf>
    <xf numFmtId="0" fontId="58" fillId="5" borderId="32" xfId="1" applyFont="1" applyFill="1" applyBorder="1" applyAlignment="1">
      <alignment horizontal="center" vertical="center"/>
    </xf>
    <xf numFmtId="176" fontId="31" fillId="0" borderId="0" xfId="1" applyNumberFormat="1" applyFont="1" applyAlignment="1">
      <alignment horizontal="center" vertical="center"/>
    </xf>
    <xf numFmtId="176" fontId="66" fillId="0" borderId="0" xfId="1" applyNumberFormat="1" applyFont="1" applyAlignment="1">
      <alignment horizontal="center" vertical="center"/>
    </xf>
    <xf numFmtId="176" fontId="58" fillId="0" borderId="0" xfId="1" applyNumberFormat="1" applyFont="1">
      <alignment vertical="center"/>
    </xf>
    <xf numFmtId="0" fontId="58" fillId="0" borderId="16" xfId="1" applyFont="1" applyBorder="1">
      <alignment vertical="center"/>
    </xf>
    <xf numFmtId="0" fontId="58" fillId="0" borderId="28" xfId="1" applyFont="1" applyBorder="1">
      <alignment vertical="center"/>
    </xf>
    <xf numFmtId="176" fontId="33" fillId="0" borderId="0" xfId="1" applyNumberFormat="1" applyFont="1">
      <alignment vertical="center"/>
    </xf>
    <xf numFmtId="189" fontId="59" fillId="0" borderId="7" xfId="5" applyNumberFormat="1" applyFont="1" applyBorder="1" applyAlignment="1">
      <alignment horizontal="center" vertical="center"/>
    </xf>
    <xf numFmtId="189" fontId="59" fillId="0" borderId="7" xfId="5" applyNumberFormat="1" applyFont="1" applyBorder="1" applyAlignment="1">
      <alignment horizontal="right" vertical="center"/>
    </xf>
    <xf numFmtId="189" fontId="59" fillId="0" borderId="48" xfId="5" applyNumberFormat="1" applyFont="1" applyBorder="1" applyAlignment="1">
      <alignment horizontal="right" vertical="center"/>
    </xf>
    <xf numFmtId="189" fontId="59" fillId="0" borderId="48" xfId="5" applyNumberFormat="1" applyFont="1" applyBorder="1" applyAlignment="1">
      <alignment horizontal="center" vertical="center"/>
    </xf>
    <xf numFmtId="189" fontId="59" fillId="0" borderId="139" xfId="6" applyNumberFormat="1" applyFont="1" applyBorder="1" applyAlignment="1">
      <alignment horizontal="center" vertical="center"/>
    </xf>
    <xf numFmtId="176" fontId="63" fillId="0" borderId="153" xfId="5" applyNumberFormat="1" applyFont="1" applyBorder="1" applyAlignment="1">
      <alignment vertical="center"/>
    </xf>
    <xf numFmtId="189" fontId="59" fillId="0" borderId="20" xfId="6" applyNumberFormat="1" applyFont="1" applyBorder="1" applyAlignment="1">
      <alignment horizontal="center" vertical="center"/>
    </xf>
    <xf numFmtId="189" fontId="59" fillId="0" borderId="7" xfId="6" applyNumberFormat="1" applyFont="1" applyBorder="1" applyAlignment="1">
      <alignment horizontal="center" vertical="center"/>
    </xf>
    <xf numFmtId="184" fontId="59" fillId="0" borderId="7" xfId="4" applyNumberFormat="1" applyFont="1" applyBorder="1" applyAlignment="1">
      <alignment horizontal="center" vertical="center"/>
    </xf>
    <xf numFmtId="184" fontId="63" fillId="0" borderId="7" xfId="4" applyNumberFormat="1" applyFont="1" applyBorder="1" applyAlignment="1">
      <alignment vertical="center"/>
    </xf>
    <xf numFmtId="42" fontId="63" fillId="0" borderId="7" xfId="5" applyNumberFormat="1" applyFont="1" applyBorder="1" applyAlignment="1">
      <alignment vertical="center"/>
    </xf>
    <xf numFmtId="188" fontId="66" fillId="0" borderId="0" xfId="10" applyNumberFormat="1" applyFont="1" applyProtection="1">
      <alignment vertical="center"/>
      <protection locked="0"/>
    </xf>
    <xf numFmtId="181" fontId="31" fillId="0" borderId="0" xfId="10" applyNumberFormat="1" applyFont="1" applyProtection="1">
      <alignment vertical="center"/>
      <protection locked="0"/>
    </xf>
    <xf numFmtId="186" fontId="59" fillId="0" borderId="20" xfId="10" applyNumberFormat="1" applyFont="1" applyBorder="1" applyAlignment="1" applyProtection="1">
      <alignment vertical="top"/>
      <protection locked="0"/>
    </xf>
    <xf numFmtId="6" fontId="66" fillId="0" borderId="139" xfId="10" applyNumberFormat="1" applyFont="1" applyBorder="1">
      <alignment vertical="center"/>
    </xf>
    <xf numFmtId="190" fontId="59" fillId="0" borderId="20" xfId="10" applyNumberFormat="1" applyFont="1" applyBorder="1" applyProtection="1">
      <alignment vertical="center"/>
      <protection locked="0"/>
    </xf>
    <xf numFmtId="190" fontId="59" fillId="0" borderId="12" xfId="10" applyNumberFormat="1" applyFont="1" applyBorder="1" applyProtection="1">
      <alignment vertical="center"/>
      <protection locked="0"/>
    </xf>
    <xf numFmtId="176" fontId="66" fillId="0" borderId="7" xfId="10" applyNumberFormat="1" applyFont="1" applyBorder="1">
      <alignment vertical="center"/>
    </xf>
    <xf numFmtId="0" fontId="66" fillId="0" borderId="25" xfId="1" applyFont="1" applyBorder="1" applyAlignment="1">
      <alignment horizontal="right" vertical="center"/>
    </xf>
    <xf numFmtId="0" fontId="84" fillId="3" borderId="78" xfId="1" applyFont="1" applyFill="1" applyBorder="1" applyAlignment="1">
      <alignment horizontal="right"/>
    </xf>
    <xf numFmtId="0" fontId="66" fillId="0" borderId="191" xfId="1" applyFont="1" applyBorder="1" applyAlignment="1">
      <alignment horizontal="right" vertical="center"/>
    </xf>
    <xf numFmtId="0" fontId="66" fillId="0" borderId="71" xfId="1" applyFont="1" applyBorder="1" applyAlignment="1">
      <alignment horizontal="right" vertical="center"/>
    </xf>
    <xf numFmtId="0" fontId="66" fillId="6" borderId="24" xfId="1" applyFont="1" applyFill="1" applyBorder="1" applyAlignment="1">
      <alignment horizontal="right" vertical="center"/>
    </xf>
    <xf numFmtId="0" fontId="35" fillId="6" borderId="7" xfId="1" applyFont="1" applyFill="1" applyBorder="1" applyAlignment="1">
      <alignment horizontal="right" vertical="center"/>
    </xf>
    <xf numFmtId="0" fontId="84" fillId="3" borderId="77" xfId="1" applyFont="1" applyFill="1" applyBorder="1" applyAlignment="1">
      <alignment horizontal="right"/>
    </xf>
    <xf numFmtId="0" fontId="35" fillId="3" borderId="77" xfId="1" applyFont="1" applyFill="1" applyBorder="1" applyAlignment="1"/>
    <xf numFmtId="0" fontId="35" fillId="0" borderId="78" xfId="1" applyFont="1" applyBorder="1" applyAlignment="1"/>
    <xf numFmtId="0" fontId="31" fillId="2" borderId="74" xfId="1" applyFont="1" applyFill="1" applyBorder="1" applyAlignment="1">
      <alignment vertical="center" textRotation="255"/>
    </xf>
    <xf numFmtId="176" fontId="7" fillId="3" borderId="20" xfId="1" applyNumberFormat="1" applyFont="1" applyFill="1" applyBorder="1">
      <alignment vertical="center"/>
    </xf>
    <xf numFmtId="176" fontId="35" fillId="5" borderId="74" xfId="1" applyNumberFormat="1" applyFont="1" applyFill="1" applyBorder="1" applyAlignment="1">
      <alignment horizontal="center" vertical="center"/>
    </xf>
    <xf numFmtId="176" fontId="101" fillId="5" borderId="74" xfId="1" applyNumberFormat="1" applyFont="1" applyFill="1" applyBorder="1">
      <alignment vertical="center"/>
    </xf>
    <xf numFmtId="0" fontId="101" fillId="5" borderId="74" xfId="1" applyFont="1" applyFill="1" applyBorder="1">
      <alignment vertical="center"/>
    </xf>
    <xf numFmtId="0" fontId="101" fillId="5" borderId="74" xfId="1" applyFont="1" applyFill="1" applyBorder="1" applyAlignment="1">
      <alignment horizontal="center" vertical="center"/>
    </xf>
    <xf numFmtId="0" fontId="101" fillId="5" borderId="45" xfId="1" applyFont="1" applyFill="1" applyBorder="1" applyAlignment="1">
      <alignment horizontal="center" vertical="center"/>
    </xf>
    <xf numFmtId="176" fontId="102" fillId="0" borderId="0" xfId="1" applyNumberFormat="1" applyFont="1">
      <alignment vertical="center"/>
    </xf>
    <xf numFmtId="0" fontId="102" fillId="0" borderId="0" xfId="1" applyFont="1" applyAlignment="1">
      <alignment horizontal="center" vertical="center"/>
    </xf>
    <xf numFmtId="0" fontId="103" fillId="0" borderId="0" xfId="1" applyFont="1">
      <alignment vertical="center"/>
    </xf>
    <xf numFmtId="2" fontId="7" fillId="4" borderId="25" xfId="2" applyNumberFormat="1" applyFont="1" applyFill="1" applyBorder="1" applyAlignment="1">
      <alignment vertical="center"/>
    </xf>
    <xf numFmtId="2" fontId="7" fillId="4" borderId="144" xfId="2" applyNumberFormat="1" applyFont="1" applyFill="1" applyBorder="1" applyAlignment="1">
      <alignment vertical="center"/>
    </xf>
    <xf numFmtId="0" fontId="58" fillId="3" borderId="29" xfId="1" applyFont="1" applyFill="1" applyBorder="1">
      <alignment vertical="center"/>
    </xf>
    <xf numFmtId="176" fontId="7" fillId="3" borderId="8" xfId="1" applyNumberFormat="1" applyFont="1" applyFill="1" applyBorder="1">
      <alignment vertical="center"/>
    </xf>
    <xf numFmtId="2" fontId="7" fillId="4" borderId="180" xfId="2" applyNumberFormat="1" applyFont="1" applyFill="1" applyBorder="1" applyAlignment="1">
      <alignment vertical="center"/>
    </xf>
    <xf numFmtId="0" fontId="33" fillId="0" borderId="0" xfId="5" applyFont="1" applyAlignment="1">
      <alignment horizontal="left" vertical="top"/>
    </xf>
    <xf numFmtId="0" fontId="22" fillId="0" borderId="0" xfId="1" applyFont="1" applyAlignment="1">
      <alignment horizontal="right" vertical="center"/>
    </xf>
    <xf numFmtId="42" fontId="63" fillId="0" borderId="48" xfId="5" applyNumberFormat="1" applyFont="1" applyBorder="1" applyAlignment="1">
      <alignment vertical="center"/>
    </xf>
    <xf numFmtId="184" fontId="63" fillId="0" borderId="30" xfId="4" applyNumberFormat="1" applyFont="1" applyBorder="1" applyAlignment="1">
      <alignment vertical="center"/>
    </xf>
    <xf numFmtId="42" fontId="63" fillId="0" borderId="30" xfId="5" applyNumberFormat="1" applyFont="1" applyBorder="1" applyAlignment="1">
      <alignment vertical="center"/>
    </xf>
    <xf numFmtId="42" fontId="63" fillId="0" borderId="66" xfId="5" applyNumberFormat="1" applyFont="1" applyBorder="1" applyAlignment="1">
      <alignment vertical="center"/>
    </xf>
    <xf numFmtId="0" fontId="95" fillId="0" borderId="18" xfId="1" applyFont="1" applyBorder="1">
      <alignment vertical="center"/>
    </xf>
    <xf numFmtId="0" fontId="31" fillId="2" borderId="67" xfId="1" applyFont="1" applyFill="1" applyBorder="1" applyAlignment="1">
      <alignment vertical="center" textRotation="255"/>
    </xf>
    <xf numFmtId="185" fontId="59" fillId="0" borderId="193" xfId="7" applyNumberFormat="1" applyFont="1" applyBorder="1" applyAlignment="1">
      <alignment vertical="center"/>
    </xf>
    <xf numFmtId="2" fontId="58" fillId="9" borderId="25" xfId="2" applyNumberFormat="1" applyFont="1" applyFill="1" applyBorder="1" applyAlignment="1">
      <alignment vertical="center"/>
    </xf>
    <xf numFmtId="2" fontId="58" fillId="9" borderId="182" xfId="2" applyNumberFormat="1" applyFont="1" applyFill="1" applyBorder="1" applyAlignment="1">
      <alignment vertical="center"/>
    </xf>
    <xf numFmtId="0" fontId="22" fillId="0" borderId="0" xfId="1" applyFont="1">
      <alignment vertical="center"/>
    </xf>
    <xf numFmtId="0" fontId="22" fillId="0" borderId="0" xfId="1" applyFont="1" applyAlignment="1">
      <alignment horizontal="right" vertical="top"/>
    </xf>
    <xf numFmtId="0" fontId="22" fillId="0" borderId="0" xfId="1" applyFont="1" applyAlignment="1">
      <alignment horizontal="right" vertical="top" wrapText="1"/>
    </xf>
    <xf numFmtId="0" fontId="84" fillId="3" borderId="25" xfId="1" applyFont="1" applyFill="1" applyBorder="1" applyAlignment="1">
      <alignment horizontal="right"/>
    </xf>
    <xf numFmtId="0" fontId="37" fillId="6" borderId="61" xfId="1" applyFont="1" applyFill="1" applyBorder="1" applyAlignment="1">
      <alignment horizontal="center" vertical="center"/>
    </xf>
    <xf numFmtId="0" fontId="37" fillId="6" borderId="27" xfId="1" applyFont="1" applyFill="1" applyBorder="1" applyAlignment="1">
      <alignment horizontal="center" vertical="center"/>
    </xf>
    <xf numFmtId="0" fontId="37" fillId="6" borderId="71" xfId="1" applyFont="1" applyFill="1" applyBorder="1" applyAlignment="1">
      <alignment horizontal="center" vertical="center"/>
    </xf>
    <xf numFmtId="0" fontId="66" fillId="0" borderId="128" xfId="1" applyFont="1" applyBorder="1" applyAlignment="1">
      <alignment horizontal="center"/>
    </xf>
    <xf numFmtId="0" fontId="35" fillId="2" borderId="27" xfId="1" applyFont="1" applyFill="1" applyBorder="1">
      <alignment vertical="center"/>
    </xf>
    <xf numFmtId="0" fontId="86" fillId="2" borderId="172" xfId="1" applyFont="1" applyFill="1" applyBorder="1">
      <alignment vertical="center"/>
    </xf>
    <xf numFmtId="0" fontId="86" fillId="2" borderId="194" xfId="1" applyFont="1" applyFill="1" applyBorder="1">
      <alignment vertical="center"/>
    </xf>
    <xf numFmtId="0" fontId="88" fillId="2" borderId="172" xfId="1" applyFont="1" applyFill="1" applyBorder="1" applyAlignment="1">
      <alignment horizontal="center" vertical="center" wrapText="1"/>
    </xf>
    <xf numFmtId="0" fontId="66" fillId="13" borderId="25" xfId="1" applyFont="1" applyFill="1" applyBorder="1" applyAlignment="1">
      <alignment wrapText="1"/>
    </xf>
    <xf numFmtId="0" fontId="66" fillId="0" borderId="0" xfId="1" applyFont="1" applyAlignment="1">
      <alignment wrapText="1"/>
    </xf>
    <xf numFmtId="0" fontId="66" fillId="0" borderId="0" xfId="1" applyFont="1" applyAlignment="1">
      <alignment horizontal="right"/>
    </xf>
    <xf numFmtId="0" fontId="66" fillId="19" borderId="115" xfId="1" applyFont="1" applyFill="1" applyBorder="1" applyAlignment="1"/>
    <xf numFmtId="0" fontId="66" fillId="19" borderId="198" xfId="1" applyFont="1" applyFill="1" applyBorder="1" applyAlignment="1"/>
    <xf numFmtId="0" fontId="66" fillId="19" borderId="118" xfId="1" applyFont="1" applyFill="1" applyBorder="1" applyAlignment="1"/>
    <xf numFmtId="0" fontId="66" fillId="0" borderId="0" xfId="1" applyFont="1" applyAlignment="1"/>
    <xf numFmtId="0" fontId="66" fillId="13" borderId="78" xfId="1" applyFont="1" applyFill="1" applyBorder="1" applyAlignment="1">
      <alignment horizontal="center"/>
    </xf>
    <xf numFmtId="0" fontId="84" fillId="4" borderId="77" xfId="1" applyFont="1" applyFill="1" applyBorder="1" applyAlignment="1">
      <alignment horizontal="right"/>
    </xf>
    <xf numFmtId="0" fontId="84" fillId="4" borderId="78" xfId="1" applyFont="1" applyFill="1" applyBorder="1" applyAlignment="1">
      <alignment horizontal="right"/>
    </xf>
    <xf numFmtId="0" fontId="84" fillId="19" borderId="116" xfId="1" applyFont="1" applyFill="1" applyBorder="1" applyAlignment="1">
      <alignment horizontal="right"/>
    </xf>
    <xf numFmtId="0" fontId="84" fillId="4" borderId="128" xfId="1" applyFont="1" applyFill="1" applyBorder="1" applyAlignment="1">
      <alignment horizontal="right"/>
    </xf>
    <xf numFmtId="0" fontId="84" fillId="19" borderId="78" xfId="1" applyFont="1" applyFill="1" applyBorder="1" applyAlignment="1">
      <alignment horizontal="right"/>
    </xf>
    <xf numFmtId="0" fontId="84" fillId="0" borderId="0" xfId="1" applyFont="1" applyAlignment="1">
      <alignment horizontal="right"/>
    </xf>
    <xf numFmtId="0" fontId="35" fillId="2" borderId="172" xfId="1" applyFont="1" applyFill="1" applyBorder="1">
      <alignment vertical="center"/>
    </xf>
    <xf numFmtId="0" fontId="35" fillId="2" borderId="108" xfId="1" applyFont="1" applyFill="1" applyBorder="1">
      <alignment vertical="center"/>
    </xf>
    <xf numFmtId="0" fontId="71" fillId="2" borderId="122" xfId="1" applyFont="1" applyFill="1" applyBorder="1">
      <alignment vertical="center"/>
    </xf>
    <xf numFmtId="0" fontId="71" fillId="2" borderId="170" xfId="1" applyFont="1" applyFill="1" applyBorder="1">
      <alignment vertical="center"/>
    </xf>
    <xf numFmtId="0" fontId="71" fillId="2" borderId="174" xfId="1" applyFont="1" applyFill="1" applyBorder="1">
      <alignment vertical="center"/>
    </xf>
    <xf numFmtId="0" fontId="66" fillId="17" borderId="78" xfId="1" applyFont="1" applyFill="1" applyBorder="1" applyAlignment="1">
      <alignment horizontal="right"/>
    </xf>
    <xf numFmtId="0" fontId="66" fillId="17" borderId="27" xfId="1" applyFont="1" applyFill="1" applyBorder="1" applyAlignment="1">
      <alignment horizontal="right"/>
    </xf>
    <xf numFmtId="0" fontId="66" fillId="18" borderId="78" xfId="1" applyFont="1" applyFill="1" applyBorder="1" applyAlignment="1">
      <alignment horizontal="right"/>
    </xf>
    <xf numFmtId="0" fontId="66" fillId="18" borderId="120" xfId="1" applyFont="1" applyFill="1" applyBorder="1" applyAlignment="1">
      <alignment horizontal="right"/>
    </xf>
    <xf numFmtId="0" fontId="66" fillId="17" borderId="108" xfId="1" applyFont="1" applyFill="1" applyBorder="1" applyAlignment="1">
      <alignment horizontal="right"/>
    </xf>
    <xf numFmtId="0" fontId="66" fillId="14" borderId="120" xfId="1" applyFont="1" applyFill="1" applyBorder="1" applyAlignment="1">
      <alignment horizontal="right"/>
    </xf>
    <xf numFmtId="0" fontId="66" fillId="18" borderId="128" xfId="1" applyFont="1" applyFill="1" applyBorder="1" applyAlignment="1">
      <alignment horizontal="right"/>
    </xf>
    <xf numFmtId="0" fontId="66" fillId="17" borderId="120" xfId="1" applyFont="1" applyFill="1" applyBorder="1" applyAlignment="1">
      <alignment horizontal="right"/>
    </xf>
    <xf numFmtId="0" fontId="66" fillId="17" borderId="77" xfId="1" applyFont="1" applyFill="1" applyBorder="1" applyAlignment="1">
      <alignment horizontal="right"/>
    </xf>
    <xf numFmtId="0" fontId="66" fillId="20" borderId="128" xfId="1" applyFont="1" applyFill="1" applyBorder="1" applyAlignment="1">
      <alignment horizontal="right"/>
    </xf>
    <xf numFmtId="0" fontId="66" fillId="21" borderId="78" xfId="1" applyFont="1" applyFill="1" applyBorder="1" applyAlignment="1">
      <alignment horizontal="right"/>
    </xf>
    <xf numFmtId="0" fontId="66" fillId="21" borderId="128" xfId="1" applyFont="1" applyFill="1" applyBorder="1" applyAlignment="1">
      <alignment horizontal="right"/>
    </xf>
    <xf numFmtId="0" fontId="66" fillId="22" borderId="78" xfId="1" applyFont="1" applyFill="1" applyBorder="1" applyAlignment="1">
      <alignment horizontal="right"/>
    </xf>
    <xf numFmtId="0" fontId="66" fillId="18" borderId="108" xfId="1" applyFont="1" applyFill="1" applyBorder="1" applyAlignment="1">
      <alignment horizontal="right"/>
    </xf>
    <xf numFmtId="0" fontId="66" fillId="19" borderId="78" xfId="1" applyFont="1" applyFill="1" applyBorder="1" applyAlignment="1">
      <alignment horizontal="right"/>
    </xf>
    <xf numFmtId="0" fontId="66" fillId="19" borderId="128" xfId="1" applyFont="1" applyFill="1" applyBorder="1" applyAlignment="1">
      <alignment horizontal="right"/>
    </xf>
    <xf numFmtId="0" fontId="66" fillId="3" borderId="27" xfId="1" applyFont="1" applyFill="1" applyBorder="1" applyAlignment="1"/>
    <xf numFmtId="0" fontId="35" fillId="3" borderId="27" xfId="1" applyFont="1" applyFill="1" applyBorder="1" applyAlignment="1"/>
    <xf numFmtId="0" fontId="66" fillId="6" borderId="13" xfId="1" applyFont="1" applyFill="1" applyBorder="1" applyAlignment="1">
      <alignment horizontal="right" vertical="center"/>
    </xf>
    <xf numFmtId="0" fontId="66" fillId="6" borderId="0" xfId="1" applyFont="1" applyFill="1" applyAlignment="1">
      <alignment horizontal="right" vertical="center"/>
    </xf>
    <xf numFmtId="0" fontId="66" fillId="6" borderId="0" xfId="1" applyFont="1" applyFill="1">
      <alignment vertical="center"/>
    </xf>
    <xf numFmtId="0" fontId="37" fillId="6" borderId="24" xfId="1" applyFont="1" applyFill="1" applyBorder="1" applyAlignment="1">
      <alignment horizontal="center" vertical="center"/>
    </xf>
    <xf numFmtId="0" fontId="66" fillId="6" borderId="13" xfId="1" applyFont="1" applyFill="1" applyBorder="1" applyAlignment="1">
      <alignment horizontal="center" vertical="center"/>
    </xf>
    <xf numFmtId="0" fontId="66" fillId="6" borderId="0" xfId="1" applyFont="1" applyFill="1" applyAlignment="1">
      <alignment horizontal="center" vertical="center"/>
    </xf>
    <xf numFmtId="0" fontId="37" fillId="6" borderId="0" xfId="1" applyFont="1" applyFill="1">
      <alignment vertical="center"/>
    </xf>
    <xf numFmtId="0" fontId="66" fillId="6" borderId="61" xfId="1" applyFont="1" applyFill="1" applyBorder="1" applyAlignment="1">
      <alignment horizontal="center" vertical="center"/>
    </xf>
    <xf numFmtId="0" fontId="37" fillId="6" borderId="61" xfId="1" applyFont="1" applyFill="1" applyBorder="1">
      <alignment vertical="center"/>
    </xf>
    <xf numFmtId="0" fontId="66" fillId="6" borderId="108" xfId="1" applyFont="1" applyFill="1" applyBorder="1" applyAlignment="1">
      <alignment horizontal="center" vertical="center"/>
    </xf>
    <xf numFmtId="0" fontId="66" fillId="6" borderId="27" xfId="1" applyFont="1" applyFill="1" applyBorder="1" applyAlignment="1">
      <alignment horizontal="center" vertical="center"/>
    </xf>
    <xf numFmtId="0" fontId="37" fillId="6" borderId="13" xfId="1" applyFont="1" applyFill="1" applyBorder="1" applyAlignment="1">
      <alignment horizontal="right" vertical="center"/>
    </xf>
    <xf numFmtId="0" fontId="37" fillId="6" borderId="0" xfId="1" applyFont="1" applyFill="1" applyAlignment="1">
      <alignment horizontal="right" vertical="center"/>
    </xf>
    <xf numFmtId="0" fontId="66" fillId="6" borderId="24" xfId="1" applyFont="1" applyFill="1" applyBorder="1" applyAlignment="1">
      <alignment horizontal="center" vertical="center"/>
    </xf>
    <xf numFmtId="0" fontId="37" fillId="6" borderId="21" xfId="1" applyFont="1" applyFill="1" applyBorder="1" applyAlignment="1">
      <alignment horizontal="right" vertical="center"/>
    </xf>
    <xf numFmtId="0" fontId="37" fillId="6" borderId="61" xfId="1" applyFont="1" applyFill="1" applyBorder="1" applyAlignment="1">
      <alignment horizontal="right" vertical="center"/>
    </xf>
    <xf numFmtId="0" fontId="66" fillId="6" borderId="61" xfId="1" applyFont="1" applyFill="1" applyBorder="1" applyAlignment="1">
      <alignment horizontal="right" vertical="center"/>
    </xf>
    <xf numFmtId="0" fontId="66" fillId="6" borderId="71" xfId="1" applyFont="1" applyFill="1" applyBorder="1" applyAlignment="1">
      <alignment horizontal="center" vertical="center"/>
    </xf>
    <xf numFmtId="0" fontId="66" fillId="2" borderId="108" xfId="1" applyFont="1" applyFill="1" applyBorder="1">
      <alignment vertical="center"/>
    </xf>
    <xf numFmtId="0" fontId="66" fillId="2" borderId="27" xfId="1" applyFont="1" applyFill="1" applyBorder="1">
      <alignment vertical="center"/>
    </xf>
    <xf numFmtId="0" fontId="37" fillId="6" borderId="0" xfId="1" applyFont="1" applyFill="1" applyAlignment="1">
      <alignment horizontal="right" vertical="center" shrinkToFit="1"/>
    </xf>
    <xf numFmtId="0" fontId="66" fillId="6" borderId="0" xfId="1" applyFont="1" applyFill="1" applyAlignment="1">
      <alignment vertical="center" shrinkToFit="1"/>
    </xf>
    <xf numFmtId="0" fontId="66" fillId="6" borderId="0" xfId="1" applyFont="1" applyFill="1" applyAlignment="1">
      <alignment horizontal="right" vertical="center" shrinkToFit="1"/>
    </xf>
    <xf numFmtId="0" fontId="66" fillId="6" borderId="61" xfId="1" applyFont="1" applyFill="1" applyBorder="1" applyAlignment="1">
      <alignment horizontal="right" vertical="center" shrinkToFit="1"/>
    </xf>
    <xf numFmtId="0" fontId="66" fillId="6" borderId="61" xfId="1" applyFont="1" applyFill="1" applyBorder="1" applyAlignment="1">
      <alignment vertical="center" shrinkToFit="1"/>
    </xf>
    <xf numFmtId="0" fontId="66" fillId="6" borderId="61" xfId="1" applyFont="1" applyFill="1" applyBorder="1">
      <alignment vertical="center"/>
    </xf>
    <xf numFmtId="0" fontId="66" fillId="6" borderId="108" xfId="1" applyFont="1" applyFill="1" applyBorder="1" applyAlignment="1">
      <alignment vertical="center" wrapText="1"/>
    </xf>
    <xf numFmtId="0" fontId="66" fillId="6" borderId="27" xfId="1" applyFont="1" applyFill="1" applyBorder="1" applyAlignment="1">
      <alignment vertical="center" wrapText="1"/>
    </xf>
    <xf numFmtId="0" fontId="66" fillId="6" borderId="13" xfId="1" applyFont="1" applyFill="1" applyBorder="1">
      <alignment vertical="center"/>
    </xf>
    <xf numFmtId="0" fontId="66" fillId="6" borderId="0" xfId="1" applyFont="1" applyFill="1" applyAlignment="1">
      <alignment vertical="center" wrapText="1"/>
    </xf>
    <xf numFmtId="0" fontId="66" fillId="6" borderId="21" xfId="1" applyFont="1" applyFill="1" applyBorder="1">
      <alignment vertical="center"/>
    </xf>
    <xf numFmtId="0" fontId="66" fillId="6" borderId="61" xfId="1" applyFont="1" applyFill="1" applyBorder="1" applyAlignment="1">
      <alignment vertical="center" wrapText="1"/>
    </xf>
    <xf numFmtId="0" fontId="66" fillId="6" borderId="71" xfId="1" applyFont="1" applyFill="1" applyBorder="1" applyAlignment="1">
      <alignment vertical="center" wrapText="1"/>
    </xf>
    <xf numFmtId="49" fontId="31" fillId="0" borderId="0" xfId="1" applyNumberFormat="1" applyFont="1">
      <alignment vertical="center"/>
    </xf>
    <xf numFmtId="0" fontId="91" fillId="0" borderId="0" xfId="1" applyFont="1">
      <alignment vertical="center"/>
    </xf>
    <xf numFmtId="189" fontId="31" fillId="0" borderId="0" xfId="1" applyNumberFormat="1" applyFont="1">
      <alignment vertical="center"/>
    </xf>
    <xf numFmtId="49" fontId="31" fillId="0" borderId="0" xfId="1" applyNumberFormat="1" applyFont="1" applyAlignment="1">
      <alignment vertical="top"/>
    </xf>
    <xf numFmtId="0" fontId="7" fillId="0" borderId="0" xfId="1" applyFont="1">
      <alignment vertical="center"/>
    </xf>
    <xf numFmtId="0" fontId="8" fillId="0" borderId="0" xfId="1" applyFont="1" applyAlignment="1">
      <alignment horizontal="left" vertical="center" wrapText="1"/>
    </xf>
    <xf numFmtId="0" fontId="106" fillId="0" borderId="0" xfId="1" applyFont="1" applyAlignment="1">
      <alignment horizontal="left" vertical="center" wrapText="1"/>
    </xf>
    <xf numFmtId="0" fontId="8" fillId="0" borderId="0" xfId="1" applyFont="1" applyAlignment="1">
      <alignment vertical="top"/>
    </xf>
    <xf numFmtId="0" fontId="8" fillId="0" borderId="0" xfId="1" applyFont="1" applyAlignment="1">
      <alignment horizontal="left" vertical="top" wrapText="1"/>
    </xf>
    <xf numFmtId="0" fontId="107" fillId="0" borderId="0" xfId="1" applyFont="1">
      <alignment vertical="center"/>
    </xf>
    <xf numFmtId="0" fontId="8" fillId="0" borderId="0" xfId="1" applyFont="1" applyAlignment="1">
      <alignment horizontal="left" vertical="center"/>
    </xf>
    <xf numFmtId="0" fontId="0" fillId="0" borderId="0" xfId="1" applyFont="1">
      <alignment vertical="center"/>
    </xf>
    <xf numFmtId="0" fontId="8" fillId="0" borderId="0" xfId="1" applyFont="1">
      <alignment vertical="center"/>
    </xf>
    <xf numFmtId="0" fontId="8" fillId="0" borderId="0" xfId="1" applyFont="1" applyAlignment="1">
      <alignment vertical="center" wrapText="1"/>
    </xf>
    <xf numFmtId="0" fontId="8" fillId="6" borderId="0" xfId="1" applyFont="1" applyFill="1">
      <alignment vertical="center"/>
    </xf>
    <xf numFmtId="0" fontId="8" fillId="0" borderId="0" xfId="3" applyFont="1" applyAlignment="1">
      <alignment horizontal="left" vertical="center"/>
    </xf>
    <xf numFmtId="0" fontId="108" fillId="0" borderId="0" xfId="1" applyFont="1">
      <alignment vertical="center"/>
    </xf>
    <xf numFmtId="0" fontId="108" fillId="0" borderId="0" xfId="1" applyFont="1" applyAlignment="1">
      <alignment vertical="center" wrapText="1"/>
    </xf>
    <xf numFmtId="0" fontId="108" fillId="6" borderId="0" xfId="1" applyFont="1" applyFill="1">
      <alignment vertical="center"/>
    </xf>
    <xf numFmtId="185" fontId="59" fillId="0" borderId="19" xfId="7" applyNumberFormat="1" applyFont="1" applyBorder="1" applyAlignment="1">
      <alignment vertical="center" wrapText="1"/>
    </xf>
    <xf numFmtId="185" fontId="59" fillId="0" borderId="19" xfId="7" applyNumberFormat="1" applyFont="1" applyBorder="1" applyAlignment="1">
      <alignment horizontal="right" vertical="top" wrapText="1"/>
    </xf>
    <xf numFmtId="0" fontId="18" fillId="0" borderId="7" xfId="7" applyFont="1" applyBorder="1" applyAlignment="1">
      <alignment horizontal="center" vertical="center" wrapText="1"/>
    </xf>
    <xf numFmtId="9" fontId="113" fillId="0" borderId="7" xfId="7" applyNumberFormat="1" applyFont="1" applyBorder="1" applyAlignment="1">
      <alignment horizontal="right" vertical="center" wrapText="1"/>
    </xf>
    <xf numFmtId="185" fontId="113" fillId="0" borderId="166" xfId="7" applyNumberFormat="1" applyFont="1" applyBorder="1" applyAlignment="1">
      <alignment vertical="center"/>
    </xf>
    <xf numFmtId="184" fontId="113" fillId="0" borderId="166" xfId="7" applyNumberFormat="1" applyFont="1" applyBorder="1" applyAlignment="1">
      <alignment horizontal="center" vertical="center"/>
    </xf>
    <xf numFmtId="184" fontId="113" fillId="0" borderId="100" xfId="7" applyNumberFormat="1" applyFont="1" applyBorder="1" applyAlignment="1">
      <alignment horizontal="center" vertical="center"/>
    </xf>
    <xf numFmtId="49" fontId="18" fillId="0" borderId="0" xfId="7" applyNumberFormat="1" applyFont="1" applyAlignment="1">
      <alignment vertical="top"/>
    </xf>
    <xf numFmtId="49" fontId="20" fillId="0" borderId="0" xfId="5" applyNumberFormat="1" applyFont="1" applyAlignment="1">
      <alignment vertical="top" wrapText="1"/>
    </xf>
    <xf numFmtId="49" fontId="32" fillId="0" borderId="0" xfId="5" applyNumberFormat="1" applyFont="1" applyAlignment="1">
      <alignment horizontal="left" vertical="top" wrapText="1"/>
    </xf>
    <xf numFmtId="0" fontId="31" fillId="7" borderId="0" xfId="1" applyFont="1" applyFill="1" applyAlignment="1">
      <alignment horizontal="left" vertical="center"/>
    </xf>
    <xf numFmtId="0" fontId="66" fillId="2" borderId="25" xfId="1" applyFont="1" applyFill="1" applyBorder="1" applyAlignment="1">
      <alignment horizontal="distributed" vertical="center" indent="1"/>
    </xf>
    <xf numFmtId="0" fontId="37" fillId="2" borderId="78" xfId="1" applyFont="1" applyFill="1" applyBorder="1" applyAlignment="1">
      <alignment horizontal="distributed" vertical="center" indent="1"/>
    </xf>
    <xf numFmtId="0" fontId="37" fillId="2" borderId="77" xfId="1" applyFont="1" applyFill="1" applyBorder="1" applyAlignment="1">
      <alignment horizontal="distributed" vertical="center" indent="1"/>
    </xf>
    <xf numFmtId="0" fontId="66" fillId="2" borderId="78" xfId="1" applyFont="1" applyFill="1" applyBorder="1" applyAlignment="1">
      <alignment horizontal="distributed" vertical="center" indent="6"/>
    </xf>
    <xf numFmtId="0" fontId="37" fillId="2" borderId="78" xfId="1" applyFont="1" applyFill="1" applyBorder="1" applyAlignment="1">
      <alignment horizontal="distributed" vertical="center" indent="6"/>
    </xf>
    <xf numFmtId="0" fontId="37" fillId="2" borderId="77" xfId="1" applyFont="1" applyFill="1" applyBorder="1" applyAlignment="1">
      <alignment horizontal="distributed" vertical="center" indent="6"/>
    </xf>
    <xf numFmtId="0" fontId="66" fillId="2" borderId="7" xfId="1" applyFont="1" applyFill="1" applyBorder="1" applyAlignment="1">
      <alignment horizontal="center" vertical="center"/>
    </xf>
    <xf numFmtId="0" fontId="66" fillId="2" borderId="20" xfId="1" applyFont="1" applyFill="1" applyBorder="1" applyAlignment="1">
      <alignment horizontal="distributed" vertical="center" indent="1"/>
    </xf>
    <xf numFmtId="0" fontId="66" fillId="0" borderId="21" xfId="1" applyFont="1" applyBorder="1">
      <alignment vertical="center"/>
    </xf>
    <xf numFmtId="0" fontId="37" fillId="0" borderId="61" xfId="1" applyFont="1" applyBorder="1">
      <alignment vertical="center"/>
    </xf>
    <xf numFmtId="0" fontId="37" fillId="0" borderId="71" xfId="1" applyFont="1" applyBorder="1">
      <alignment vertical="center"/>
    </xf>
    <xf numFmtId="0" fontId="37" fillId="0" borderId="7" xfId="1" applyFont="1" applyBorder="1" applyAlignment="1">
      <alignment horizontal="center" vertical="center"/>
    </xf>
    <xf numFmtId="0" fontId="66" fillId="2" borderId="7" xfId="1" applyFont="1" applyFill="1" applyBorder="1" applyAlignment="1">
      <alignment horizontal="distributed" vertical="center" indent="1"/>
    </xf>
    <xf numFmtId="0" fontId="66" fillId="0" borderId="7" xfId="1" applyFont="1" applyBorder="1" applyAlignment="1">
      <alignment horizontal="left" vertical="center" indent="1"/>
    </xf>
    <xf numFmtId="0" fontId="66" fillId="0" borderId="7" xfId="1" applyFont="1" applyBorder="1" applyAlignment="1">
      <alignment horizontal="center" vertical="center"/>
    </xf>
    <xf numFmtId="0" fontId="66" fillId="2" borderId="6" xfId="1" applyFont="1" applyFill="1" applyBorder="1" applyAlignment="1">
      <alignment vertical="center" textRotation="255"/>
    </xf>
    <xf numFmtId="0" fontId="66" fillId="2" borderId="11" xfId="1" applyFont="1" applyFill="1" applyBorder="1" applyAlignment="1">
      <alignment vertical="center" textRotation="255"/>
    </xf>
    <xf numFmtId="0" fontId="66" fillId="2" borderId="20" xfId="1" applyFont="1" applyFill="1" applyBorder="1" applyAlignment="1">
      <alignment vertical="center" textRotation="255"/>
    </xf>
    <xf numFmtId="0" fontId="66" fillId="2" borderId="6" xfId="1" applyFont="1" applyFill="1" applyBorder="1" applyAlignment="1">
      <alignment horizontal="center" vertical="center" textRotation="255" shrinkToFit="1"/>
    </xf>
    <xf numFmtId="0" fontId="37" fillId="2" borderId="11" xfId="1" applyFont="1" applyFill="1" applyBorder="1" applyAlignment="1">
      <alignment horizontal="center" vertical="center" textRotation="255" shrinkToFit="1"/>
    </xf>
    <xf numFmtId="0" fontId="37" fillId="2" borderId="20" xfId="1" applyFont="1" applyFill="1" applyBorder="1" applyAlignment="1">
      <alignment horizontal="center" vertical="center" textRotation="255" shrinkToFit="1"/>
    </xf>
    <xf numFmtId="0" fontId="66" fillId="2" borderId="25" xfId="1" applyFont="1" applyFill="1" applyBorder="1" applyAlignment="1">
      <alignment horizontal="center" vertical="center"/>
    </xf>
    <xf numFmtId="0" fontId="66" fillId="2" borderId="78" xfId="1" applyFont="1" applyFill="1" applyBorder="1" applyAlignment="1">
      <alignment horizontal="center" vertical="center"/>
    </xf>
    <xf numFmtId="0" fontId="37" fillId="2" borderId="78" xfId="1" applyFont="1" applyFill="1" applyBorder="1" applyAlignment="1">
      <alignment horizontal="center" vertical="center"/>
    </xf>
    <xf numFmtId="0" fontId="37" fillId="2" borderId="77" xfId="1" applyFont="1" applyFill="1" applyBorder="1" applyAlignment="1">
      <alignment horizontal="center" vertical="center"/>
    </xf>
    <xf numFmtId="0" fontId="37" fillId="2" borderId="78" xfId="1" applyFont="1" applyFill="1" applyBorder="1">
      <alignment vertical="center"/>
    </xf>
    <xf numFmtId="0" fontId="37" fillId="2" borderId="77" xfId="1" applyFont="1" applyFill="1" applyBorder="1">
      <alignment vertical="center"/>
    </xf>
    <xf numFmtId="0" fontId="66" fillId="0" borderId="8" xfId="1" applyFont="1" applyBorder="1" applyAlignment="1">
      <alignment horizontal="left" vertical="top" shrinkToFit="1"/>
    </xf>
    <xf numFmtId="0" fontId="66" fillId="0" borderId="108" xfId="1" applyFont="1" applyBorder="1" applyAlignment="1">
      <alignment horizontal="left" vertical="top" shrinkToFit="1"/>
    </xf>
    <xf numFmtId="187" fontId="37" fillId="0" borderId="8" xfId="1" applyNumberFormat="1" applyFont="1" applyBorder="1">
      <alignment vertical="center"/>
    </xf>
    <xf numFmtId="187" fontId="37" fillId="0" borderId="108" xfId="1" applyNumberFormat="1" applyFont="1" applyBorder="1">
      <alignment vertical="center"/>
    </xf>
    <xf numFmtId="187" fontId="37" fillId="0" borderId="13" xfId="1" applyNumberFormat="1" applyFont="1" applyBorder="1">
      <alignment vertical="center"/>
    </xf>
    <xf numFmtId="187" fontId="37" fillId="0" borderId="0" xfId="1" applyNumberFormat="1" applyFont="1">
      <alignment vertical="center"/>
    </xf>
    <xf numFmtId="0" fontId="66" fillId="0" borderId="13" xfId="1" applyFont="1" applyBorder="1" applyAlignment="1">
      <alignment horizontal="left" vertical="top" shrinkToFit="1"/>
    </xf>
    <xf numFmtId="0" fontId="66" fillId="0" borderId="0" xfId="1" applyFont="1" applyAlignment="1">
      <alignment horizontal="left" vertical="top" shrinkToFit="1"/>
    </xf>
    <xf numFmtId="187" fontId="66" fillId="0" borderId="13" xfId="1" applyNumberFormat="1" applyFont="1" applyBorder="1" applyAlignment="1">
      <alignment vertical="top" shrinkToFit="1"/>
    </xf>
    <xf numFmtId="187" fontId="66" fillId="0" borderId="0" xfId="1" applyNumberFormat="1" applyFont="1" applyAlignment="1">
      <alignment vertical="top" shrinkToFit="1"/>
    </xf>
    <xf numFmtId="0" fontId="66" fillId="0" borderId="21" xfId="1" applyFont="1" applyBorder="1" applyAlignment="1">
      <alignment horizontal="center" vertical="top" shrinkToFit="1"/>
    </xf>
    <xf numFmtId="0" fontId="66" fillId="0" borderId="61" xfId="1" applyFont="1" applyBorder="1" applyAlignment="1">
      <alignment horizontal="center" vertical="top" shrinkToFit="1"/>
    </xf>
    <xf numFmtId="187" fontId="66" fillId="0" borderId="21" xfId="1" applyNumberFormat="1" applyFont="1" applyBorder="1" applyAlignment="1">
      <alignment vertical="top" shrinkToFit="1"/>
    </xf>
    <xf numFmtId="187" fontId="66" fillId="0" borderId="61" xfId="1" applyNumberFormat="1" applyFont="1" applyBorder="1" applyAlignment="1">
      <alignment vertical="top" shrinkToFit="1"/>
    </xf>
    <xf numFmtId="0" fontId="66" fillId="2" borderId="11" xfId="1" applyFont="1" applyFill="1" applyBorder="1" applyAlignment="1">
      <alignment horizontal="center" vertical="center" textRotation="255" shrinkToFit="1"/>
    </xf>
    <xf numFmtId="0" fontId="66" fillId="2" borderId="25" xfId="1" applyFont="1" applyFill="1" applyBorder="1" applyAlignment="1">
      <alignment horizontal="center" vertical="center" wrapText="1"/>
    </xf>
    <xf numFmtId="0" fontId="66" fillId="2" borderId="8" xfId="1" applyFont="1" applyFill="1" applyBorder="1" applyAlignment="1">
      <alignment horizontal="left" vertical="center" shrinkToFit="1"/>
    </xf>
    <xf numFmtId="0" fontId="37" fillId="2" borderId="108" xfId="1" applyFont="1" applyFill="1" applyBorder="1" applyAlignment="1">
      <alignment horizontal="left" vertical="center" shrinkToFit="1"/>
    </xf>
    <xf numFmtId="0" fontId="37" fillId="2" borderId="27" xfId="1" applyFont="1" applyFill="1" applyBorder="1" applyAlignment="1">
      <alignment horizontal="left" vertical="center" shrinkToFit="1"/>
    </xf>
    <xf numFmtId="0" fontId="66" fillId="0" borderId="25" xfId="1" applyFont="1" applyBorder="1" applyAlignment="1">
      <alignment horizontal="left" vertical="center"/>
    </xf>
    <xf numFmtId="0" fontId="66" fillId="0" borderId="78" xfId="1" applyFont="1" applyBorder="1" applyAlignment="1">
      <alignment horizontal="left" vertical="center"/>
    </xf>
    <xf numFmtId="0" fontId="66" fillId="0" borderId="77" xfId="1" applyFont="1" applyBorder="1" applyAlignment="1">
      <alignment horizontal="left" vertical="center"/>
    </xf>
    <xf numFmtId="0" fontId="3" fillId="0" borderId="11" xfId="1" applyBorder="1" applyAlignment="1">
      <alignment vertical="center" textRotation="255"/>
    </xf>
    <xf numFmtId="0" fontId="3" fillId="0" borderId="20" xfId="1" applyBorder="1" applyAlignment="1">
      <alignment vertical="center" textRotation="255"/>
    </xf>
    <xf numFmtId="0" fontId="84" fillId="2" borderId="6" xfId="1" applyFont="1" applyFill="1" applyBorder="1" applyAlignment="1">
      <alignment horizontal="center" vertical="center" textRotation="255" shrinkToFit="1"/>
    </xf>
    <xf numFmtId="0" fontId="84" fillId="2" borderId="11" xfId="1" applyFont="1" applyFill="1" applyBorder="1" applyAlignment="1">
      <alignment horizontal="center" vertical="center" textRotation="255" shrinkToFit="1"/>
    </xf>
    <xf numFmtId="0" fontId="84" fillId="2" borderId="20" xfId="1" applyFont="1" applyFill="1" applyBorder="1" applyAlignment="1">
      <alignment horizontal="center" vertical="center" textRotation="255" shrinkToFit="1"/>
    </xf>
    <xf numFmtId="0" fontId="84" fillId="2" borderId="8" xfId="1" applyFont="1" applyFill="1" applyBorder="1" applyAlignment="1">
      <alignment horizontal="center" vertical="center"/>
    </xf>
    <xf numFmtId="0" fontId="84" fillId="2" borderId="108" xfId="1" applyFont="1" applyFill="1" applyBorder="1" applyAlignment="1">
      <alignment horizontal="center" vertical="center"/>
    </xf>
    <xf numFmtId="0" fontId="84" fillId="2" borderId="27" xfId="1" applyFont="1" applyFill="1" applyBorder="1" applyAlignment="1">
      <alignment horizontal="center" vertical="center"/>
    </xf>
    <xf numFmtId="0" fontId="84" fillId="2" borderId="13" xfId="1" applyFont="1" applyFill="1" applyBorder="1" applyAlignment="1">
      <alignment horizontal="center" vertical="center"/>
    </xf>
    <xf numFmtId="0" fontId="84" fillId="2" borderId="0" xfId="1" applyFont="1" applyFill="1" applyAlignment="1">
      <alignment horizontal="center" vertical="center"/>
    </xf>
    <xf numFmtId="0" fontId="84" fillId="2" borderId="24" xfId="1" applyFont="1" applyFill="1" applyBorder="1" applyAlignment="1">
      <alignment horizontal="center" vertical="center"/>
    </xf>
    <xf numFmtId="0" fontId="84" fillId="2" borderId="21" xfId="1" applyFont="1" applyFill="1" applyBorder="1" applyAlignment="1">
      <alignment horizontal="center" vertical="center"/>
    </xf>
    <xf numFmtId="0" fontId="84" fillId="2" borderId="61" xfId="1" applyFont="1" applyFill="1" applyBorder="1" applyAlignment="1">
      <alignment horizontal="center" vertical="center"/>
    </xf>
    <xf numFmtId="0" fontId="84" fillId="2" borderId="71" xfId="1" applyFont="1" applyFill="1" applyBorder="1" applyAlignment="1">
      <alignment horizontal="center" vertical="center"/>
    </xf>
    <xf numFmtId="0" fontId="84" fillId="2" borderId="8" xfId="1" applyFont="1" applyFill="1" applyBorder="1" applyAlignment="1">
      <alignment horizontal="center" vertical="center" wrapText="1" shrinkToFit="1"/>
    </xf>
    <xf numFmtId="0" fontId="84" fillId="2" borderId="27" xfId="1" applyFont="1" applyFill="1" applyBorder="1" applyAlignment="1">
      <alignment horizontal="center" vertical="center" wrapText="1" shrinkToFit="1"/>
    </xf>
    <xf numFmtId="0" fontId="84" fillId="2" borderId="13" xfId="1" applyFont="1" applyFill="1" applyBorder="1" applyAlignment="1">
      <alignment horizontal="center" vertical="center" wrapText="1" shrinkToFit="1"/>
    </xf>
    <xf numFmtId="0" fontId="84" fillId="2" borderId="24" xfId="1" applyFont="1" applyFill="1" applyBorder="1" applyAlignment="1">
      <alignment horizontal="center" vertical="center" wrapText="1" shrinkToFit="1"/>
    </xf>
    <xf numFmtId="0" fontId="84" fillId="2" borderId="21" xfId="1" applyFont="1" applyFill="1" applyBorder="1" applyAlignment="1">
      <alignment horizontal="center" vertical="center" wrapText="1" shrinkToFit="1"/>
    </xf>
    <xf numFmtId="0" fontId="84" fillId="2" borderId="71" xfId="1" applyFont="1" applyFill="1" applyBorder="1" applyAlignment="1">
      <alignment horizontal="center" vertical="center" wrapText="1" shrinkToFit="1"/>
    </xf>
    <xf numFmtId="0" fontId="70" fillId="2" borderId="8" xfId="1" applyFont="1" applyFill="1" applyBorder="1" applyAlignment="1">
      <alignment horizontal="center" vertical="center" wrapText="1" shrinkToFit="1"/>
    </xf>
    <xf numFmtId="0" fontId="70" fillId="2" borderId="108" xfId="1" applyFont="1" applyFill="1" applyBorder="1" applyAlignment="1">
      <alignment horizontal="center" vertical="center" wrapText="1" shrinkToFit="1"/>
    </xf>
    <xf numFmtId="0" fontId="70" fillId="2" borderId="27" xfId="1" applyFont="1" applyFill="1" applyBorder="1" applyAlignment="1">
      <alignment horizontal="center" vertical="center" wrapText="1" shrinkToFit="1"/>
    </xf>
    <xf numFmtId="0" fontId="70" fillId="2" borderId="13" xfId="1" applyFont="1" applyFill="1" applyBorder="1" applyAlignment="1">
      <alignment horizontal="center" vertical="center" wrapText="1" shrinkToFit="1"/>
    </xf>
    <xf numFmtId="0" fontId="70" fillId="2" borderId="0" xfId="1" applyFont="1" applyFill="1" applyAlignment="1">
      <alignment horizontal="center" vertical="center" wrapText="1" shrinkToFit="1"/>
    </xf>
    <xf numFmtId="0" fontId="70" fillId="2" borderId="24" xfId="1" applyFont="1" applyFill="1" applyBorder="1" applyAlignment="1">
      <alignment horizontal="center" vertical="center" wrapText="1" shrinkToFit="1"/>
    </xf>
    <xf numFmtId="0" fontId="70" fillId="2" borderId="21" xfId="1" applyFont="1" applyFill="1" applyBorder="1" applyAlignment="1">
      <alignment horizontal="center" vertical="center" wrapText="1" shrinkToFit="1"/>
    </xf>
    <xf numFmtId="0" fontId="70" fillId="2" borderId="61" xfId="1" applyFont="1" applyFill="1" applyBorder="1" applyAlignment="1">
      <alignment horizontal="center" vertical="center" wrapText="1" shrinkToFit="1"/>
    </xf>
    <xf numFmtId="0" fontId="70" fillId="2" borderId="71" xfId="1" applyFont="1" applyFill="1" applyBorder="1" applyAlignment="1">
      <alignment horizontal="center" vertical="center" wrapText="1" shrinkToFit="1"/>
    </xf>
    <xf numFmtId="0" fontId="66" fillId="2" borderId="8" xfId="1" applyFont="1" applyFill="1" applyBorder="1" applyAlignment="1">
      <alignment horizontal="center" vertical="center" wrapText="1" shrinkToFit="1"/>
    </xf>
    <xf numFmtId="0" fontId="66" fillId="2" borderId="108" xfId="1" applyFont="1" applyFill="1" applyBorder="1" applyAlignment="1">
      <alignment horizontal="center" vertical="center" wrapText="1" shrinkToFit="1"/>
    </xf>
    <xf numFmtId="0" fontId="66" fillId="2" borderId="27" xfId="1" applyFont="1" applyFill="1" applyBorder="1" applyAlignment="1">
      <alignment horizontal="center" vertical="center" wrapText="1" shrinkToFit="1"/>
    </xf>
    <xf numFmtId="0" fontId="66" fillId="2" borderId="13" xfId="1" applyFont="1" applyFill="1" applyBorder="1" applyAlignment="1">
      <alignment horizontal="center" vertical="center" wrapText="1" shrinkToFit="1"/>
    </xf>
    <xf numFmtId="0" fontId="66" fillId="2" borderId="0" xfId="1" applyFont="1" applyFill="1" applyAlignment="1">
      <alignment horizontal="center" vertical="center" wrapText="1" shrinkToFit="1"/>
    </xf>
    <xf numFmtId="0" fontId="66" fillId="2" borderId="24" xfId="1" applyFont="1" applyFill="1" applyBorder="1" applyAlignment="1">
      <alignment horizontal="center" vertical="center" wrapText="1" shrinkToFit="1"/>
    </xf>
    <xf numFmtId="0" fontId="66" fillId="2" borderId="21" xfId="1" applyFont="1" applyFill="1" applyBorder="1" applyAlignment="1">
      <alignment horizontal="center" vertical="center" wrapText="1" shrinkToFit="1"/>
    </xf>
    <xf numFmtId="0" fontId="66" fillId="2" borderId="61" xfId="1" applyFont="1" applyFill="1" applyBorder="1" applyAlignment="1">
      <alignment horizontal="center" vertical="center" wrapText="1" shrinkToFit="1"/>
    </xf>
    <xf numFmtId="0" fontId="66" fillId="2" borderId="71" xfId="1" applyFont="1" applyFill="1" applyBorder="1" applyAlignment="1">
      <alignment horizontal="center" vertical="center" wrapText="1" shrinkToFit="1"/>
    </xf>
    <xf numFmtId="0" fontId="88" fillId="2" borderId="112" xfId="1" applyFont="1" applyFill="1" applyBorder="1" applyAlignment="1">
      <alignment horizontal="center" vertical="center" wrapText="1"/>
    </xf>
    <xf numFmtId="0" fontId="66" fillId="14" borderId="25" xfId="1" applyFont="1" applyFill="1" applyBorder="1" applyAlignment="1"/>
    <xf numFmtId="0" fontId="66" fillId="14" borderId="78" xfId="1" applyFont="1" applyFill="1" applyBorder="1" applyAlignment="1"/>
    <xf numFmtId="0" fontId="66" fillId="18" borderId="25" xfId="1" applyFont="1" applyFill="1" applyBorder="1" applyAlignment="1"/>
    <xf numFmtId="0" fontId="66" fillId="18" borderId="78" xfId="1" applyFont="1" applyFill="1" applyBorder="1" applyAlignment="1"/>
    <xf numFmtId="0" fontId="66" fillId="13" borderId="25" xfId="1" applyFont="1" applyFill="1" applyBorder="1" applyAlignment="1">
      <alignment horizontal="right"/>
    </xf>
    <xf numFmtId="0" fontId="66" fillId="13" borderId="78" xfId="1" applyFont="1" applyFill="1" applyBorder="1" applyAlignment="1">
      <alignment horizontal="right"/>
    </xf>
    <xf numFmtId="0" fontId="66" fillId="14" borderId="25" xfId="1" applyFont="1" applyFill="1" applyBorder="1" applyAlignment="1">
      <alignment horizontal="right"/>
    </xf>
    <xf numFmtId="0" fontId="66" fillId="14" borderId="78" xfId="1" applyFont="1" applyFill="1" applyBorder="1" applyAlignment="1">
      <alignment horizontal="right"/>
    </xf>
    <xf numFmtId="0" fontId="66" fillId="0" borderId="113" xfId="1" applyFont="1" applyBorder="1" applyAlignment="1">
      <alignment horizontal="center" vertical="center"/>
    </xf>
    <xf numFmtId="0" fontId="66" fillId="0" borderId="78" xfId="1" applyFont="1" applyBorder="1" applyAlignment="1">
      <alignment horizontal="center" vertical="center"/>
    </xf>
    <xf numFmtId="0" fontId="66" fillId="0" borderId="114" xfId="1" applyFont="1" applyBorder="1" applyAlignment="1">
      <alignment horizontal="center" vertical="center"/>
    </xf>
    <xf numFmtId="0" fontId="66" fillId="0" borderId="128" xfId="1" applyFont="1" applyBorder="1" applyAlignment="1">
      <alignment horizontal="center" vertical="center"/>
    </xf>
    <xf numFmtId="0" fontId="66" fillId="0" borderId="25" xfId="1" applyFont="1" applyBorder="1" applyAlignment="1">
      <alignment horizontal="center" vertical="center" wrapText="1"/>
    </xf>
    <xf numFmtId="0" fontId="66" fillId="0" borderId="77" xfId="1" applyFont="1" applyBorder="1" applyAlignment="1">
      <alignment horizontal="center" vertical="center" wrapText="1"/>
    </xf>
    <xf numFmtId="0" fontId="66" fillId="0" borderId="25" xfId="1" applyFont="1" applyBorder="1" applyAlignment="1">
      <alignment horizontal="center" vertical="center"/>
    </xf>
    <xf numFmtId="0" fontId="66" fillId="0" borderId="77" xfId="1" applyFont="1" applyBorder="1" applyAlignment="1">
      <alignment horizontal="center" vertical="center"/>
    </xf>
    <xf numFmtId="0" fontId="35" fillId="13" borderId="25" xfId="1" applyFont="1" applyFill="1" applyBorder="1" applyAlignment="1">
      <alignment horizontal="left" vertical="center" wrapText="1" indent="1"/>
    </xf>
    <xf numFmtId="0" fontId="35" fillId="13" borderId="78" xfId="1" applyFont="1" applyFill="1" applyBorder="1" applyAlignment="1">
      <alignment horizontal="left" vertical="center" wrapText="1" indent="1"/>
    </xf>
    <xf numFmtId="0" fontId="35" fillId="13" borderId="77" xfId="1" applyFont="1" applyFill="1" applyBorder="1" applyAlignment="1">
      <alignment horizontal="left" vertical="center" wrapText="1" indent="1"/>
    </xf>
    <xf numFmtId="0" fontId="84" fillId="0" borderId="13" xfId="1" applyFont="1" applyBorder="1" applyAlignment="1">
      <alignment horizontal="center" vertical="center" wrapText="1" shrinkToFit="1"/>
    </xf>
    <xf numFmtId="0" fontId="84" fillId="0" borderId="0" xfId="1" applyFont="1" applyAlignment="1">
      <alignment horizontal="center" vertical="center" wrapText="1" shrinkToFit="1"/>
    </xf>
    <xf numFmtId="0" fontId="70" fillId="0" borderId="0" xfId="1" applyFont="1" applyAlignment="1">
      <alignment horizontal="center" vertical="center" wrapText="1" shrinkToFit="1"/>
    </xf>
    <xf numFmtId="0" fontId="84" fillId="2" borderId="8" xfId="1" applyFont="1" applyFill="1" applyBorder="1" applyAlignment="1">
      <alignment horizontal="center" vertical="center" wrapText="1"/>
    </xf>
    <xf numFmtId="0" fontId="84" fillId="2" borderId="108" xfId="1" applyFont="1" applyFill="1" applyBorder="1" applyAlignment="1">
      <alignment horizontal="center" vertical="center" wrapText="1"/>
    </xf>
    <xf numFmtId="0" fontId="84" fillId="2" borderId="27" xfId="1" applyFont="1" applyFill="1" applyBorder="1" applyAlignment="1">
      <alignment horizontal="center" vertical="center" wrapText="1"/>
    </xf>
    <xf numFmtId="0" fontId="84" fillId="2" borderId="21" xfId="1" applyFont="1" applyFill="1" applyBorder="1" applyAlignment="1">
      <alignment horizontal="center" vertical="center" wrapText="1"/>
    </xf>
    <xf numFmtId="0" fontId="84" fillId="2" borderId="61" xfId="1" applyFont="1" applyFill="1" applyBorder="1" applyAlignment="1">
      <alignment horizontal="center" vertical="center" wrapText="1"/>
    </xf>
    <xf numFmtId="0" fontId="84" fillId="2" borderId="71" xfId="1" applyFont="1" applyFill="1" applyBorder="1" applyAlignment="1">
      <alignment horizontal="center" vertical="center" wrapText="1"/>
    </xf>
    <xf numFmtId="0" fontId="72" fillId="2" borderId="8" xfId="1" applyFont="1" applyFill="1" applyBorder="1" applyAlignment="1">
      <alignment horizontal="center" vertical="center"/>
    </xf>
    <xf numFmtId="0" fontId="72" fillId="2" borderId="108" xfId="1" applyFont="1" applyFill="1" applyBorder="1" applyAlignment="1">
      <alignment horizontal="center" vertical="center"/>
    </xf>
    <xf numFmtId="0" fontId="72" fillId="2" borderId="21" xfId="1" applyFont="1" applyFill="1" applyBorder="1" applyAlignment="1">
      <alignment horizontal="center" vertical="center"/>
    </xf>
    <xf numFmtId="0" fontId="72" fillId="2" borderId="61" xfId="1" applyFont="1" applyFill="1" applyBorder="1" applyAlignment="1">
      <alignment horizontal="center" vertical="center"/>
    </xf>
    <xf numFmtId="0" fontId="84" fillId="2" borderId="109" xfId="1" applyFont="1" applyFill="1" applyBorder="1" applyAlignment="1">
      <alignment horizontal="center" vertical="center"/>
    </xf>
    <xf numFmtId="0" fontId="84" fillId="2" borderId="110" xfId="1" applyFont="1" applyFill="1" applyBorder="1" applyAlignment="1">
      <alignment horizontal="center" vertical="center"/>
    </xf>
    <xf numFmtId="0" fontId="85" fillId="2" borderId="111" xfId="1" applyFont="1" applyFill="1" applyBorder="1" applyAlignment="1">
      <alignment horizontal="center" vertical="center" wrapText="1"/>
    </xf>
    <xf numFmtId="0" fontId="85" fillId="2" borderId="112" xfId="1" applyFont="1" applyFill="1" applyBorder="1" applyAlignment="1">
      <alignment horizontal="center" vertical="center" wrapText="1"/>
    </xf>
    <xf numFmtId="0" fontId="85" fillId="2" borderId="195" xfId="1" applyFont="1" applyFill="1" applyBorder="1" applyAlignment="1">
      <alignment horizontal="center" vertical="center" wrapText="1"/>
    </xf>
    <xf numFmtId="0" fontId="86" fillId="2" borderId="111" xfId="1" applyFont="1" applyFill="1" applyBorder="1" applyAlignment="1">
      <alignment horizontal="center" vertical="center"/>
    </xf>
    <xf numFmtId="0" fontId="86" fillId="2" borderId="112" xfId="1" applyFont="1" applyFill="1" applyBorder="1" applyAlignment="1">
      <alignment horizontal="center" vertical="center"/>
    </xf>
    <xf numFmtId="0" fontId="86" fillId="2" borderId="173" xfId="1" applyFont="1" applyFill="1" applyBorder="1" applyAlignment="1">
      <alignment horizontal="center" vertical="center"/>
    </xf>
    <xf numFmtId="0" fontId="66" fillId="0" borderId="0" xfId="1" applyFont="1" applyAlignment="1">
      <alignment horizontal="right"/>
    </xf>
    <xf numFmtId="0" fontId="66" fillId="19" borderId="196" xfId="1" applyFont="1" applyFill="1" applyBorder="1" applyAlignment="1">
      <alignment horizontal="center"/>
    </xf>
    <xf numFmtId="0" fontId="66" fillId="19" borderId="108" xfId="1" applyFont="1" applyFill="1" applyBorder="1" applyAlignment="1">
      <alignment horizontal="center"/>
    </xf>
    <xf numFmtId="0" fontId="66" fillId="19" borderId="197" xfId="1" applyFont="1" applyFill="1" applyBorder="1" applyAlignment="1">
      <alignment horizontal="center"/>
    </xf>
    <xf numFmtId="0" fontId="66" fillId="19" borderId="0" xfId="1" applyFont="1" applyFill="1" applyAlignment="1">
      <alignment horizontal="center"/>
    </xf>
    <xf numFmtId="0" fontId="66" fillId="19" borderId="126" xfId="1" applyFont="1" applyFill="1" applyBorder="1" applyAlignment="1">
      <alignment horizontal="center"/>
    </xf>
    <xf numFmtId="0" fontId="66" fillId="19" borderId="61" xfId="1" applyFont="1" applyFill="1" applyBorder="1" applyAlignment="1">
      <alignment horizontal="center"/>
    </xf>
    <xf numFmtId="0" fontId="35" fillId="0" borderId="114" xfId="1" applyFont="1" applyBorder="1" applyAlignment="1">
      <alignment horizontal="center"/>
    </xf>
    <xf numFmtId="0" fontId="35" fillId="0" borderId="78" xfId="1" applyFont="1" applyBorder="1" applyAlignment="1">
      <alignment horizontal="center"/>
    </xf>
    <xf numFmtId="0" fontId="35" fillId="0" borderId="116" xfId="1" applyFont="1" applyBorder="1" applyAlignment="1">
      <alignment horizontal="center"/>
    </xf>
    <xf numFmtId="0" fontId="66" fillId="18" borderId="113" xfId="1" applyFont="1" applyFill="1" applyBorder="1" applyAlignment="1"/>
    <xf numFmtId="0" fontId="66" fillId="17" borderId="114" xfId="1" applyFont="1" applyFill="1" applyBorder="1" applyAlignment="1"/>
    <xf numFmtId="0" fontId="66" fillId="17" borderId="78" xfId="1" applyFont="1" applyFill="1" applyBorder="1" applyAlignment="1"/>
    <xf numFmtId="0" fontId="90" fillId="0" borderId="8" xfId="1" applyFont="1" applyBorder="1" applyAlignment="1">
      <alignment horizontal="center" vertical="center"/>
    </xf>
    <xf numFmtId="0" fontId="90" fillId="0" borderId="108" xfId="1" applyFont="1" applyBorder="1" applyAlignment="1">
      <alignment horizontal="center" vertical="center"/>
    </xf>
    <xf numFmtId="0" fontId="90" fillId="0" borderId="27" xfId="1" applyFont="1" applyBorder="1" applyAlignment="1">
      <alignment horizontal="center" vertical="center"/>
    </xf>
    <xf numFmtId="0" fontId="90" fillId="0" borderId="13" xfId="1" applyFont="1" applyBorder="1" applyAlignment="1">
      <alignment horizontal="center" vertical="center"/>
    </xf>
    <xf numFmtId="0" fontId="90" fillId="0" borderId="0" xfId="1" applyFont="1" applyAlignment="1">
      <alignment horizontal="center" vertical="center"/>
    </xf>
    <xf numFmtId="0" fontId="90" fillId="0" borderId="24" xfId="1" applyFont="1" applyBorder="1" applyAlignment="1">
      <alignment horizontal="center" vertical="center"/>
    </xf>
    <xf numFmtId="0" fontId="90" fillId="0" borderId="21" xfId="1" applyFont="1" applyBorder="1" applyAlignment="1">
      <alignment horizontal="center" vertical="center"/>
    </xf>
    <xf numFmtId="0" fontId="90" fillId="0" borderId="61" xfId="1" applyFont="1" applyBorder="1" applyAlignment="1">
      <alignment horizontal="center" vertical="center"/>
    </xf>
    <xf numFmtId="0" fontId="90" fillId="0" borderId="71" xfId="1" applyFont="1" applyBorder="1" applyAlignment="1">
      <alignment horizontal="center" vertical="center"/>
    </xf>
    <xf numFmtId="0" fontId="66" fillId="19" borderId="108" xfId="1" applyFont="1" applyFill="1" applyBorder="1" applyAlignment="1">
      <alignment horizontal="right"/>
    </xf>
    <xf numFmtId="0" fontId="66" fillId="19" borderId="0" xfId="1" applyFont="1" applyFill="1" applyAlignment="1">
      <alignment horizontal="right"/>
    </xf>
    <xf numFmtId="0" fontId="66" fillId="19" borderId="61" xfId="1" applyFont="1" applyFill="1" applyBorder="1" applyAlignment="1">
      <alignment horizontal="right"/>
    </xf>
    <xf numFmtId="0" fontId="66" fillId="14" borderId="25" xfId="1" applyFont="1" applyFill="1" applyBorder="1" applyAlignment="1">
      <alignment horizontal="left" vertical="center"/>
    </xf>
    <xf numFmtId="0" fontId="66" fillId="14" borderId="78" xfId="1" applyFont="1" applyFill="1" applyBorder="1" applyAlignment="1">
      <alignment horizontal="left" vertical="center"/>
    </xf>
    <xf numFmtId="0" fontId="66" fillId="14" borderId="77" xfId="1" applyFont="1" applyFill="1" applyBorder="1" applyAlignment="1">
      <alignment horizontal="left" vertical="center"/>
    </xf>
    <xf numFmtId="0" fontId="66" fillId="17" borderId="25" xfId="1" applyFont="1" applyFill="1" applyBorder="1" applyAlignment="1"/>
    <xf numFmtId="0" fontId="66" fillId="0" borderId="13" xfId="1" applyFont="1" applyBorder="1" applyAlignment="1">
      <alignment horizontal="center" vertical="center" wrapText="1"/>
    </xf>
    <xf numFmtId="0" fontId="66" fillId="0" borderId="0" xfId="1" applyFont="1" applyAlignment="1">
      <alignment horizontal="center" vertical="center" wrapText="1"/>
    </xf>
    <xf numFmtId="0" fontId="66" fillId="0" borderId="0" xfId="1" applyFont="1" applyAlignment="1">
      <alignment horizontal="center" vertical="center"/>
    </xf>
    <xf numFmtId="0" fontId="66" fillId="0" borderId="199" xfId="1" applyFont="1" applyBorder="1" applyAlignment="1">
      <alignment horizontal="center"/>
    </xf>
    <xf numFmtId="0" fontId="66" fillId="0" borderId="178" xfId="1" applyFont="1" applyBorder="1" applyAlignment="1">
      <alignment horizontal="center"/>
    </xf>
    <xf numFmtId="0" fontId="66" fillId="0" borderId="200" xfId="1" applyFont="1" applyBorder="1" applyAlignment="1">
      <alignment horizontal="center"/>
    </xf>
    <xf numFmtId="0" fontId="66" fillId="0" borderId="201" xfId="1" applyFont="1" applyBorder="1" applyAlignment="1">
      <alignment horizontal="center"/>
    </xf>
    <xf numFmtId="0" fontId="66" fillId="0" borderId="176" xfId="1" applyFont="1" applyBorder="1" applyAlignment="1">
      <alignment horizontal="center"/>
    </xf>
    <xf numFmtId="0" fontId="66" fillId="0" borderId="202" xfId="1" applyFont="1" applyBorder="1" applyAlignment="1">
      <alignment horizontal="center"/>
    </xf>
    <xf numFmtId="0" fontId="66" fillId="14" borderId="25" xfId="1" applyFont="1" applyFill="1" applyBorder="1">
      <alignment vertical="center"/>
    </xf>
    <xf numFmtId="0" fontId="66" fillId="14" borderId="78" xfId="1" applyFont="1" applyFill="1" applyBorder="1">
      <alignment vertical="center"/>
    </xf>
    <xf numFmtId="0" fontId="66" fillId="14" borderId="77" xfId="1" applyFont="1" applyFill="1" applyBorder="1">
      <alignment vertical="center"/>
    </xf>
    <xf numFmtId="0" fontId="66" fillId="13" borderId="25" xfId="1" applyFont="1" applyFill="1" applyBorder="1" applyAlignment="1"/>
    <xf numFmtId="0" fontId="66" fillId="13" borderId="78" xfId="1" applyFont="1" applyFill="1" applyBorder="1" applyAlignment="1"/>
    <xf numFmtId="0" fontId="66" fillId="0" borderId="0" xfId="1" applyFont="1" applyAlignment="1"/>
    <xf numFmtId="0" fontId="66" fillId="2" borderId="25" xfId="1" applyFont="1" applyFill="1" applyBorder="1" applyAlignment="1">
      <alignment vertical="center" shrinkToFit="1"/>
    </xf>
    <xf numFmtId="0" fontId="66" fillId="2" borderId="78" xfId="1" applyFont="1" applyFill="1" applyBorder="1" applyAlignment="1">
      <alignment vertical="center" shrinkToFit="1"/>
    </xf>
    <xf numFmtId="0" fontId="66" fillId="2" borderId="77" xfId="1" applyFont="1" applyFill="1" applyBorder="1" applyAlignment="1">
      <alignment vertical="center" shrinkToFit="1"/>
    </xf>
    <xf numFmtId="0" fontId="66" fillId="0" borderId="25" xfId="1" applyFont="1" applyBorder="1" applyAlignment="1">
      <alignment horizontal="center"/>
    </xf>
    <xf numFmtId="0" fontId="66" fillId="0" borderId="78" xfId="1" applyFont="1" applyBorder="1" applyAlignment="1">
      <alignment horizontal="center"/>
    </xf>
    <xf numFmtId="0" fontId="66" fillId="0" borderId="77" xfId="1" applyFont="1" applyBorder="1" applyAlignment="1">
      <alignment horizontal="center"/>
    </xf>
    <xf numFmtId="0" fontId="66" fillId="0" borderId="114" xfId="1" applyFont="1" applyBorder="1" applyAlignment="1">
      <alignment horizontal="center"/>
    </xf>
    <xf numFmtId="0" fontId="66" fillId="0" borderId="116" xfId="1" applyFont="1" applyBorder="1" applyAlignment="1">
      <alignment horizontal="center"/>
    </xf>
    <xf numFmtId="0" fontId="66" fillId="13" borderId="113" xfId="1" applyFont="1" applyFill="1" applyBorder="1" applyAlignment="1">
      <alignment horizontal="right"/>
    </xf>
    <xf numFmtId="0" fontId="84" fillId="0" borderId="0" xfId="1" applyFont="1" applyAlignment="1">
      <alignment horizontal="right"/>
    </xf>
    <xf numFmtId="0" fontId="84" fillId="8" borderId="25" xfId="1" applyFont="1" applyFill="1" applyBorder="1" applyAlignment="1">
      <alignment horizontal="center" vertical="center"/>
    </xf>
    <xf numFmtId="0" fontId="84" fillId="8" borderId="78" xfId="1" applyFont="1" applyFill="1" applyBorder="1" applyAlignment="1">
      <alignment horizontal="center" vertical="center"/>
    </xf>
    <xf numFmtId="0" fontId="84" fillId="8" borderId="77" xfId="1" applyFont="1" applyFill="1" applyBorder="1" applyAlignment="1">
      <alignment horizontal="center" vertical="center"/>
    </xf>
    <xf numFmtId="181" fontId="84" fillId="17" borderId="25" xfId="1" applyNumberFormat="1" applyFont="1" applyFill="1" applyBorder="1" applyAlignment="1">
      <alignment horizontal="right"/>
    </xf>
    <xf numFmtId="181" fontId="84" fillId="17" borderId="78" xfId="1" applyNumberFormat="1" applyFont="1" applyFill="1" applyBorder="1" applyAlignment="1">
      <alignment horizontal="right"/>
    </xf>
    <xf numFmtId="181" fontId="84" fillId="4" borderId="25" xfId="1" applyNumberFormat="1" applyFont="1" applyFill="1" applyBorder="1" applyAlignment="1">
      <alignment horizontal="right"/>
    </xf>
    <xf numFmtId="181" fontId="84" fillId="4" borderId="78" xfId="1" applyNumberFormat="1" applyFont="1" applyFill="1" applyBorder="1" applyAlignment="1">
      <alignment horizontal="right"/>
    </xf>
    <xf numFmtId="181" fontId="84" fillId="18" borderId="25" xfId="1" applyNumberFormat="1" applyFont="1" applyFill="1" applyBorder="1" applyAlignment="1">
      <alignment horizontal="right"/>
    </xf>
    <xf numFmtId="181" fontId="84" fillId="18" borderId="78" xfId="1" applyNumberFormat="1" applyFont="1" applyFill="1" applyBorder="1" applyAlignment="1">
      <alignment horizontal="right"/>
    </xf>
    <xf numFmtId="0" fontId="66" fillId="13" borderId="114" xfId="1" applyFont="1" applyFill="1" applyBorder="1" applyAlignment="1">
      <alignment horizontal="center"/>
    </xf>
    <xf numFmtId="0" fontId="66" fillId="13" borderId="78" xfId="1" applyFont="1" applyFill="1" applyBorder="1" applyAlignment="1">
      <alignment horizontal="center"/>
    </xf>
    <xf numFmtId="0" fontId="66" fillId="0" borderId="13" xfId="1" applyFont="1" applyBorder="1" applyAlignment="1">
      <alignment horizontal="center"/>
    </xf>
    <xf numFmtId="0" fontId="66" fillId="0" borderId="0" xfId="1" applyFont="1" applyAlignment="1">
      <alignment horizontal="center"/>
    </xf>
    <xf numFmtId="0" fontId="70" fillId="2" borderId="8" xfId="1" applyFont="1" applyFill="1" applyBorder="1" applyAlignment="1">
      <alignment horizontal="center" vertical="center" wrapText="1"/>
    </xf>
    <xf numFmtId="0" fontId="70" fillId="2" borderId="108" xfId="1" applyFont="1" applyFill="1" applyBorder="1" applyAlignment="1">
      <alignment horizontal="center" vertical="center" wrapText="1"/>
    </xf>
    <xf numFmtId="0" fontId="70" fillId="2" borderId="13" xfId="1" applyFont="1" applyFill="1" applyBorder="1" applyAlignment="1">
      <alignment horizontal="center" vertical="center" wrapText="1"/>
    </xf>
    <xf numFmtId="0" fontId="70" fillId="2" borderId="0" xfId="1" applyFont="1" applyFill="1" applyAlignment="1">
      <alignment horizontal="center" vertical="center" wrapText="1"/>
    </xf>
    <xf numFmtId="0" fontId="66" fillId="2" borderId="8" xfId="1" applyFont="1" applyFill="1" applyBorder="1" applyAlignment="1">
      <alignment horizontal="center" vertical="center" wrapText="1"/>
    </xf>
    <xf numFmtId="0" fontId="66" fillId="2" borderId="108" xfId="1" applyFont="1" applyFill="1" applyBorder="1" applyAlignment="1">
      <alignment horizontal="center" vertical="center" wrapText="1"/>
    </xf>
    <xf numFmtId="0" fontId="66" fillId="2" borderId="27" xfId="1" applyFont="1" applyFill="1" applyBorder="1" applyAlignment="1">
      <alignment horizontal="center" vertical="center" wrapText="1"/>
    </xf>
    <xf numFmtId="0" fontId="66" fillId="2" borderId="13" xfId="1" applyFont="1" applyFill="1" applyBorder="1" applyAlignment="1">
      <alignment horizontal="center" vertical="center" wrapText="1"/>
    </xf>
    <xf numFmtId="0" fontId="66" fillId="2" borderId="0" xfId="1" applyFont="1" applyFill="1" applyAlignment="1">
      <alignment horizontal="center" vertical="center" wrapText="1"/>
    </xf>
    <xf numFmtId="0" fontId="66" fillId="2" borderId="24" xfId="1" applyFont="1" applyFill="1" applyBorder="1" applyAlignment="1">
      <alignment horizontal="center" vertical="center" wrapText="1"/>
    </xf>
    <xf numFmtId="0" fontId="66" fillId="2" borderId="21" xfId="1" applyFont="1" applyFill="1" applyBorder="1" applyAlignment="1">
      <alignment horizontal="center" vertical="center" wrapText="1"/>
    </xf>
    <xf numFmtId="0" fontId="66" fillId="2" borderId="61" xfId="1" applyFont="1" applyFill="1" applyBorder="1" applyAlignment="1">
      <alignment horizontal="center" vertical="center" wrapText="1"/>
    </xf>
    <xf numFmtId="0" fontId="66" fillId="2" borderId="71" xfId="1" applyFont="1" applyFill="1" applyBorder="1" applyAlignment="1">
      <alignment horizontal="center" vertical="center" wrapText="1"/>
    </xf>
    <xf numFmtId="0" fontId="86" fillId="2" borderId="8" xfId="1" applyFont="1" applyFill="1" applyBorder="1" applyAlignment="1">
      <alignment horizontal="center" vertical="center"/>
    </xf>
    <xf numFmtId="0" fontId="86" fillId="2" borderId="108" xfId="1" applyFont="1" applyFill="1" applyBorder="1" applyAlignment="1">
      <alignment horizontal="center" vertical="center"/>
    </xf>
    <xf numFmtId="0" fontId="86" fillId="2" borderId="27" xfId="1" applyFont="1" applyFill="1" applyBorder="1" applyAlignment="1">
      <alignment horizontal="center" vertical="center"/>
    </xf>
    <xf numFmtId="0" fontId="86" fillId="2" borderId="13" xfId="1" applyFont="1" applyFill="1" applyBorder="1" applyAlignment="1">
      <alignment horizontal="center" vertical="center"/>
    </xf>
    <xf numFmtId="0" fontId="86" fillId="2" borderId="0" xfId="1" applyFont="1" applyFill="1" applyAlignment="1">
      <alignment horizontal="center" vertical="center"/>
    </xf>
    <xf numFmtId="0" fontId="86" fillId="2" borderId="24" xfId="1" applyFont="1" applyFill="1" applyBorder="1" applyAlignment="1">
      <alignment horizontal="center" vertical="center"/>
    </xf>
    <xf numFmtId="0" fontId="86" fillId="2" borderId="21" xfId="1" applyFont="1" applyFill="1" applyBorder="1" applyAlignment="1">
      <alignment horizontal="center" vertical="center"/>
    </xf>
    <xf numFmtId="0" fontId="86" fillId="2" borderId="61" xfId="1" applyFont="1" applyFill="1" applyBorder="1" applyAlignment="1">
      <alignment horizontal="center" vertical="center"/>
    </xf>
    <xf numFmtId="0" fontId="86" fillId="2" borderId="71" xfId="1" applyFont="1" applyFill="1" applyBorder="1" applyAlignment="1">
      <alignment horizontal="center" vertical="center"/>
    </xf>
    <xf numFmtId="181" fontId="84" fillId="19" borderId="114" xfId="1" applyNumberFormat="1" applyFont="1" applyFill="1" applyBorder="1" applyAlignment="1">
      <alignment horizontal="right"/>
    </xf>
    <xf numFmtId="181" fontId="84" fillId="19" borderId="78" xfId="1" applyNumberFormat="1" applyFont="1" applyFill="1" applyBorder="1" applyAlignment="1">
      <alignment horizontal="right"/>
    </xf>
    <xf numFmtId="0" fontId="84" fillId="18" borderId="113" xfId="1" applyFont="1" applyFill="1" applyBorder="1" applyAlignment="1">
      <alignment horizontal="right"/>
    </xf>
    <xf numFmtId="0" fontId="84" fillId="18" borderId="78" xfId="1" applyFont="1" applyFill="1" applyBorder="1" applyAlignment="1">
      <alignment horizontal="right"/>
    </xf>
    <xf numFmtId="0" fontId="84" fillId="17" borderId="114" xfId="1" applyFont="1" applyFill="1" applyBorder="1" applyAlignment="1">
      <alignment horizontal="right"/>
    </xf>
    <xf numFmtId="0" fontId="84" fillId="17" borderId="78" xfId="1" applyFont="1" applyFill="1" applyBorder="1" applyAlignment="1">
      <alignment horizontal="right"/>
    </xf>
    <xf numFmtId="0" fontId="66" fillId="19" borderId="78" xfId="1" applyFont="1" applyFill="1" applyBorder="1" applyAlignment="1"/>
    <xf numFmtId="0" fontId="84" fillId="3" borderId="25" xfId="1" applyFont="1" applyFill="1" applyBorder="1" applyAlignment="1">
      <alignment horizontal="right"/>
    </xf>
    <xf numFmtId="0" fontId="84" fillId="3" borderId="78" xfId="1" applyFont="1" applyFill="1" applyBorder="1" applyAlignment="1">
      <alignment horizontal="right"/>
    </xf>
    <xf numFmtId="0" fontId="66" fillId="17" borderId="25" xfId="1" applyFont="1" applyFill="1" applyBorder="1" applyAlignment="1">
      <alignment horizontal="right"/>
    </xf>
    <xf numFmtId="0" fontId="66" fillId="17" borderId="78" xfId="1" applyFont="1" applyFill="1" applyBorder="1" applyAlignment="1">
      <alignment horizontal="right"/>
    </xf>
    <xf numFmtId="0" fontId="86" fillId="2" borderId="191" xfId="1" applyFont="1" applyFill="1" applyBorder="1" applyAlignment="1">
      <alignment horizontal="center" vertical="center"/>
    </xf>
    <xf numFmtId="0" fontId="86" fillId="2" borderId="119" xfId="1" applyFont="1" applyFill="1" applyBorder="1" applyAlignment="1">
      <alignment horizontal="center" vertical="center"/>
    </xf>
    <xf numFmtId="0" fontId="35" fillId="2" borderId="109" xfId="1" applyFont="1" applyFill="1" applyBorder="1" applyAlignment="1">
      <alignment horizontal="center" vertical="center" wrapText="1" shrinkToFit="1"/>
    </xf>
    <xf numFmtId="0" fontId="35" fillId="2" borderId="108" xfId="1" applyFont="1" applyFill="1" applyBorder="1" applyAlignment="1">
      <alignment horizontal="center" vertical="center" wrapText="1" shrinkToFit="1"/>
    </xf>
    <xf numFmtId="0" fontId="35" fillId="2" borderId="124" xfId="1" applyFont="1" applyFill="1" applyBorder="1" applyAlignment="1">
      <alignment horizontal="center" vertical="center" wrapText="1" shrinkToFit="1"/>
    </xf>
    <xf numFmtId="0" fontId="35" fillId="2" borderId="0" xfId="1" applyFont="1" applyFill="1" applyAlignment="1">
      <alignment horizontal="center" vertical="center" wrapText="1" shrinkToFit="1"/>
    </xf>
    <xf numFmtId="0" fontId="35" fillId="2" borderId="110" xfId="1" applyFont="1" applyFill="1" applyBorder="1" applyAlignment="1">
      <alignment horizontal="center" vertical="center" wrapText="1" shrinkToFit="1"/>
    </xf>
    <xf numFmtId="0" fontId="35" fillId="2" borderId="61" xfId="1" applyFont="1" applyFill="1" applyBorder="1" applyAlignment="1">
      <alignment horizontal="center" vertical="center" wrapText="1" shrinkToFit="1"/>
    </xf>
    <xf numFmtId="0" fontId="105" fillId="2" borderId="122" xfId="1" applyFont="1" applyFill="1" applyBorder="1" applyAlignment="1">
      <alignment horizontal="center" vertical="center" wrapText="1"/>
    </xf>
    <xf numFmtId="0" fontId="105" fillId="2" borderId="123" xfId="1" applyFont="1" applyFill="1" applyBorder="1" applyAlignment="1">
      <alignment horizontal="center" vertical="center" wrapText="1"/>
    </xf>
    <xf numFmtId="0" fontId="105" fillId="2" borderId="61" xfId="1" applyFont="1" applyFill="1" applyBorder="1" applyAlignment="1">
      <alignment horizontal="center" vertical="center" wrapText="1"/>
    </xf>
    <xf numFmtId="0" fontId="105" fillId="2" borderId="119" xfId="1" applyFont="1" applyFill="1" applyBorder="1" applyAlignment="1">
      <alignment horizontal="center" vertical="center" wrapText="1"/>
    </xf>
    <xf numFmtId="0" fontId="71" fillId="2" borderId="122" xfId="1" applyFont="1" applyFill="1" applyBorder="1" applyAlignment="1">
      <alignment horizontal="center" vertical="center" wrapText="1" shrinkToFit="1"/>
    </xf>
    <xf numFmtId="0" fontId="71" fillId="2" borderId="61" xfId="1" applyFont="1" applyFill="1" applyBorder="1" applyAlignment="1">
      <alignment horizontal="center" vertical="center" wrapText="1" shrinkToFit="1"/>
    </xf>
    <xf numFmtId="0" fontId="84" fillId="2" borderId="13" xfId="1" applyFont="1" applyFill="1" applyBorder="1" applyAlignment="1">
      <alignment horizontal="center" vertical="center" wrapText="1"/>
    </xf>
    <xf numFmtId="0" fontId="84" fillId="2" borderId="0" xfId="1" applyFont="1" applyFill="1" applyAlignment="1">
      <alignment horizontal="center" vertical="center" wrapText="1"/>
    </xf>
    <xf numFmtId="0" fontId="84" fillId="2" borderId="24" xfId="1" applyFont="1" applyFill="1" applyBorder="1" applyAlignment="1">
      <alignment horizontal="center" vertical="center" wrapText="1"/>
    </xf>
    <xf numFmtId="0" fontId="35" fillId="2" borderId="8" xfId="1" applyFont="1" applyFill="1" applyBorder="1" applyAlignment="1">
      <alignment horizontal="center" vertical="center"/>
    </xf>
    <xf numFmtId="0" fontId="35" fillId="2" borderId="108" xfId="1" applyFont="1" applyFill="1" applyBorder="1" applyAlignment="1">
      <alignment horizontal="center" vertical="center"/>
    </xf>
    <xf numFmtId="0" fontId="35" fillId="2" borderId="27" xfId="1" applyFont="1" applyFill="1" applyBorder="1" applyAlignment="1">
      <alignment horizontal="center" vertical="center"/>
    </xf>
    <xf numFmtId="0" fontId="66" fillId="0" borderId="128" xfId="1" applyFont="1" applyBorder="1" applyAlignment="1">
      <alignment horizontal="center"/>
    </xf>
    <xf numFmtId="181" fontId="66" fillId="18" borderId="113" xfId="1" applyNumberFormat="1" applyFont="1" applyFill="1" applyBorder="1" applyAlignment="1">
      <alignment horizontal="right"/>
    </xf>
    <xf numFmtId="181" fontId="66" fillId="18" borderId="78" xfId="1" applyNumberFormat="1" applyFont="1" applyFill="1" applyBorder="1" applyAlignment="1">
      <alignment horizontal="right"/>
    </xf>
    <xf numFmtId="0" fontId="70" fillId="2" borderId="121" xfId="1" applyFont="1" applyFill="1" applyBorder="1" applyAlignment="1">
      <alignment horizontal="center" vertical="center" wrapText="1"/>
    </xf>
    <xf numFmtId="0" fontId="70" fillId="2" borderId="122" xfId="1" applyFont="1" applyFill="1" applyBorder="1" applyAlignment="1">
      <alignment horizontal="center" vertical="center" wrapText="1"/>
    </xf>
    <xf numFmtId="0" fontId="70" fillId="2" borderId="203" xfId="1" applyFont="1" applyFill="1" applyBorder="1" applyAlignment="1">
      <alignment horizontal="center" vertical="center" wrapText="1"/>
    </xf>
    <xf numFmtId="0" fontId="70" fillId="2" borderId="126" xfId="1" applyFont="1" applyFill="1" applyBorder="1" applyAlignment="1">
      <alignment horizontal="center" vertical="center" wrapText="1"/>
    </xf>
    <xf numFmtId="0" fontId="70" fillId="2" borderId="61" xfId="1" applyFont="1" applyFill="1" applyBorder="1" applyAlignment="1">
      <alignment horizontal="center" vertical="center" wrapText="1"/>
    </xf>
    <xf numFmtId="0" fontId="70" fillId="2" borderId="71" xfId="1" applyFont="1" applyFill="1" applyBorder="1" applyAlignment="1">
      <alignment horizontal="center" vertical="center" wrapText="1"/>
    </xf>
    <xf numFmtId="0" fontId="71" fillId="2" borderId="111" xfId="1" applyFont="1" applyFill="1" applyBorder="1" applyAlignment="1">
      <alignment horizontal="center" vertical="center" wrapText="1" shrinkToFit="1"/>
    </xf>
    <xf numFmtId="0" fontId="71" fillId="2" borderId="112" xfId="1" applyFont="1" applyFill="1" applyBorder="1" applyAlignment="1">
      <alignment horizontal="center" vertical="center" wrapText="1" shrinkToFit="1"/>
    </xf>
    <xf numFmtId="0" fontId="71" fillId="2" borderId="173" xfId="1" applyFont="1" applyFill="1" applyBorder="1" applyAlignment="1">
      <alignment horizontal="center" vertical="center" wrapText="1" shrinkToFit="1"/>
    </xf>
    <xf numFmtId="0" fontId="71" fillId="2" borderId="111" xfId="1" applyFont="1" applyFill="1" applyBorder="1" applyAlignment="1">
      <alignment horizontal="center" vertical="center" wrapText="1"/>
    </xf>
    <xf numFmtId="0" fontId="71" fillId="2" borderId="112" xfId="1" applyFont="1" applyFill="1" applyBorder="1" applyAlignment="1">
      <alignment horizontal="center" vertical="center" wrapText="1"/>
    </xf>
    <xf numFmtId="0" fontId="71" fillId="2" borderId="195" xfId="1" applyFont="1" applyFill="1" applyBorder="1" applyAlignment="1">
      <alignment horizontal="center" vertical="center" wrapText="1"/>
    </xf>
    <xf numFmtId="0" fontId="35" fillId="2" borderId="121" xfId="1" applyFont="1" applyFill="1" applyBorder="1" applyAlignment="1">
      <alignment horizontal="center" vertical="center" wrapText="1" shrinkToFit="1"/>
    </xf>
    <xf numFmtId="0" fontId="35" fillId="2" borderId="122" xfId="1" applyFont="1" applyFill="1" applyBorder="1" applyAlignment="1">
      <alignment horizontal="center" vertical="center" wrapText="1" shrinkToFit="1"/>
    </xf>
    <xf numFmtId="0" fontId="35" fillId="2" borderId="123" xfId="1" applyFont="1" applyFill="1" applyBorder="1" applyAlignment="1">
      <alignment horizontal="center" vertical="center" wrapText="1" shrinkToFit="1"/>
    </xf>
    <xf numFmtId="0" fontId="35" fillId="2" borderId="126" xfId="1" applyFont="1" applyFill="1" applyBorder="1" applyAlignment="1">
      <alignment horizontal="center" vertical="center" wrapText="1" shrinkToFit="1"/>
    </xf>
    <xf numFmtId="0" fontId="35" fillId="2" borderId="119" xfId="1" applyFont="1" applyFill="1" applyBorder="1" applyAlignment="1">
      <alignment horizontal="center" vertical="center" wrapText="1" shrinkToFit="1"/>
    </xf>
    <xf numFmtId="0" fontId="71" fillId="2" borderId="121" xfId="1" applyFont="1" applyFill="1" applyBorder="1" applyAlignment="1">
      <alignment horizontal="center" vertical="center" wrapText="1" shrinkToFit="1"/>
    </xf>
    <xf numFmtId="0" fontId="71" fillId="2" borderId="126" xfId="1" applyFont="1" applyFill="1" applyBorder="1" applyAlignment="1">
      <alignment horizontal="center" vertical="center" wrapText="1" shrinkToFit="1"/>
    </xf>
    <xf numFmtId="181" fontId="66" fillId="0" borderId="113" xfId="1" applyNumberFormat="1" applyFont="1" applyBorder="1" applyAlignment="1">
      <alignment horizontal="center"/>
    </xf>
    <xf numFmtId="181" fontId="66" fillId="0" borderId="78" xfId="1" applyNumberFormat="1" applyFont="1" applyBorder="1" applyAlignment="1">
      <alignment horizontal="center"/>
    </xf>
    <xf numFmtId="181" fontId="66" fillId="0" borderId="128" xfId="1" applyNumberFormat="1" applyFont="1" applyBorder="1" applyAlignment="1">
      <alignment horizontal="center"/>
    </xf>
    <xf numFmtId="0" fontId="3" fillId="0" borderId="78" xfId="1" applyBorder="1" applyAlignment="1">
      <alignment horizontal="right"/>
    </xf>
    <xf numFmtId="0" fontId="80" fillId="7" borderId="7" xfId="1" applyFont="1" applyFill="1" applyBorder="1">
      <alignment vertical="center"/>
    </xf>
    <xf numFmtId="0" fontId="80" fillId="7" borderId="6" xfId="1" applyFont="1" applyFill="1" applyBorder="1">
      <alignment vertical="center"/>
    </xf>
    <xf numFmtId="0" fontId="66" fillId="19" borderId="108" xfId="1" applyFont="1" applyFill="1" applyBorder="1" applyAlignment="1"/>
    <xf numFmtId="0" fontId="66" fillId="19" borderId="0" xfId="1" applyFont="1" applyFill="1" applyAlignment="1"/>
    <xf numFmtId="0" fontId="66" fillId="19" borderId="61" xfId="1" applyFont="1" applyFill="1" applyBorder="1" applyAlignment="1"/>
    <xf numFmtId="0" fontId="66" fillId="19" borderId="120" xfId="1" applyFont="1" applyFill="1" applyBorder="1" applyAlignment="1">
      <alignment horizontal="center"/>
    </xf>
    <xf numFmtId="0" fontId="66" fillId="19" borderId="191" xfId="1" applyFont="1" applyFill="1" applyBorder="1" applyAlignment="1">
      <alignment horizontal="center"/>
    </xf>
    <xf numFmtId="0" fontId="66" fillId="19" borderId="119" xfId="1" applyFont="1" applyFill="1" applyBorder="1" applyAlignment="1">
      <alignment horizontal="center"/>
    </xf>
    <xf numFmtId="0" fontId="66" fillId="17" borderId="114" xfId="1" applyFont="1" applyFill="1" applyBorder="1" applyAlignment="1">
      <alignment horizontal="right"/>
    </xf>
    <xf numFmtId="0" fontId="66" fillId="0" borderId="114" xfId="1" applyFont="1" applyBorder="1" applyAlignment="1">
      <alignment horizontal="center" vertical="center" wrapText="1"/>
    </xf>
    <xf numFmtId="0" fontId="66" fillId="0" borderId="78" xfId="1" applyFont="1" applyBorder="1" applyAlignment="1">
      <alignment horizontal="center" vertical="center" wrapText="1"/>
    </xf>
    <xf numFmtId="0" fontId="66" fillId="18" borderId="25" xfId="1" applyFont="1" applyFill="1" applyBorder="1" applyAlignment="1">
      <alignment horizontal="right"/>
    </xf>
    <xf numFmtId="0" fontId="66" fillId="18" borderId="78" xfId="1" applyFont="1" applyFill="1" applyBorder="1" applyAlignment="1">
      <alignment horizontal="right"/>
    </xf>
    <xf numFmtId="0" fontId="66" fillId="19" borderId="196" xfId="1" applyFont="1" applyFill="1" applyBorder="1" applyAlignment="1"/>
    <xf numFmtId="0" fontId="66" fillId="19" borderId="197" xfId="1" applyFont="1" applyFill="1" applyBorder="1" applyAlignment="1"/>
    <xf numFmtId="0" fontId="66" fillId="19" borderId="126" xfId="1" applyFont="1" applyFill="1" applyBorder="1" applyAlignment="1"/>
    <xf numFmtId="0" fontId="66" fillId="0" borderId="204" xfId="1" applyFont="1" applyBorder="1" applyAlignment="1">
      <alignment horizontal="center"/>
    </xf>
    <xf numFmtId="0" fontId="66" fillId="0" borderId="205" xfId="1" applyFont="1" applyBorder="1" applyAlignment="1">
      <alignment horizontal="center"/>
    </xf>
    <xf numFmtId="0" fontId="66" fillId="0" borderId="177" xfId="1" applyFont="1" applyBorder="1" applyAlignment="1">
      <alignment horizontal="center"/>
    </xf>
    <xf numFmtId="0" fontId="66" fillId="0" borderId="175" xfId="1" applyFont="1" applyBorder="1" applyAlignment="1">
      <alignment horizontal="center"/>
    </xf>
    <xf numFmtId="0" fontId="66" fillId="20" borderId="114" xfId="1" applyFont="1" applyFill="1" applyBorder="1" applyAlignment="1">
      <alignment horizontal="right"/>
    </xf>
    <xf numFmtId="0" fontId="66" fillId="20" borderId="78" xfId="1" applyFont="1" applyFill="1" applyBorder="1" applyAlignment="1">
      <alignment horizontal="right"/>
    </xf>
    <xf numFmtId="0" fontId="66" fillId="21" borderId="114" xfId="1" applyFont="1" applyFill="1" applyBorder="1" applyAlignment="1">
      <alignment horizontal="right"/>
    </xf>
    <xf numFmtId="0" fontId="66" fillId="21" borderId="78" xfId="1" applyFont="1" applyFill="1" applyBorder="1" applyAlignment="1">
      <alignment horizontal="right"/>
    </xf>
    <xf numFmtId="181" fontId="66" fillId="22" borderId="114" xfId="1" applyNumberFormat="1" applyFont="1" applyFill="1" applyBorder="1" applyAlignment="1">
      <alignment horizontal="right"/>
    </xf>
    <xf numFmtId="181" fontId="66" fillId="22" borderId="78" xfId="1" applyNumberFormat="1" applyFont="1" applyFill="1" applyBorder="1" applyAlignment="1">
      <alignment horizontal="right"/>
    </xf>
    <xf numFmtId="0" fontId="66" fillId="14" borderId="25" xfId="1" applyFont="1" applyFill="1" applyBorder="1" applyAlignment="1">
      <alignment horizontal="left" vertical="center" shrinkToFit="1"/>
    </xf>
    <xf numFmtId="0" fontId="66" fillId="14" borderId="78" xfId="1" applyFont="1" applyFill="1" applyBorder="1" applyAlignment="1">
      <alignment horizontal="left" vertical="center" shrinkToFit="1"/>
    </xf>
    <xf numFmtId="0" fontId="66" fillId="14" borderId="77" xfId="1" applyFont="1" applyFill="1" applyBorder="1" applyAlignment="1">
      <alignment horizontal="left" vertical="center" shrinkToFit="1"/>
    </xf>
    <xf numFmtId="0" fontId="66" fillId="22" borderId="114" xfId="1" applyFont="1" applyFill="1" applyBorder="1" applyAlignment="1">
      <alignment horizontal="right"/>
    </xf>
    <xf numFmtId="0" fontId="66" fillId="22" borderId="78" xfId="1" applyFont="1" applyFill="1" applyBorder="1" applyAlignment="1">
      <alignment horizontal="right"/>
    </xf>
    <xf numFmtId="0" fontId="83" fillId="7" borderId="20" xfId="1" applyFont="1" applyFill="1" applyBorder="1">
      <alignment vertical="center"/>
    </xf>
    <xf numFmtId="0" fontId="83" fillId="7" borderId="7" xfId="1" applyFont="1" applyFill="1" applyBorder="1">
      <alignment vertical="center"/>
    </xf>
    <xf numFmtId="0" fontId="66" fillId="13" borderId="114" xfId="1" applyFont="1" applyFill="1" applyBorder="1" applyAlignment="1">
      <alignment horizontal="right"/>
    </xf>
    <xf numFmtId="181" fontId="66" fillId="13" borderId="114" xfId="1" applyNumberFormat="1" applyFont="1" applyFill="1" applyBorder="1" applyAlignment="1">
      <alignment horizontal="right"/>
    </xf>
    <xf numFmtId="181" fontId="66" fillId="13" borderId="78" xfId="1" applyNumberFormat="1" applyFont="1" applyFill="1" applyBorder="1" applyAlignment="1">
      <alignment horizontal="right"/>
    </xf>
    <xf numFmtId="0" fontId="66" fillId="8" borderId="25" xfId="1" applyFont="1" applyFill="1" applyBorder="1" applyAlignment="1">
      <alignment horizontal="center" vertical="center"/>
    </xf>
    <xf numFmtId="0" fontId="66" fillId="8" borderId="78" xfId="1" applyFont="1" applyFill="1" applyBorder="1" applyAlignment="1">
      <alignment horizontal="center" vertical="center"/>
    </xf>
    <xf numFmtId="0" fontId="66" fillId="8" borderId="77" xfId="1" applyFont="1" applyFill="1" applyBorder="1" applyAlignment="1">
      <alignment horizontal="center" vertical="center"/>
    </xf>
    <xf numFmtId="0" fontId="66" fillId="3" borderId="25" xfId="1" applyFont="1" applyFill="1" applyBorder="1" applyAlignment="1">
      <alignment horizontal="right"/>
    </xf>
    <xf numFmtId="0" fontId="66" fillId="3" borderId="78" xfId="1" applyFont="1" applyFill="1" applyBorder="1" applyAlignment="1">
      <alignment horizontal="right"/>
    </xf>
    <xf numFmtId="0" fontId="66" fillId="19" borderId="114" xfId="1" applyFont="1" applyFill="1" applyBorder="1" applyAlignment="1">
      <alignment horizontal="right"/>
    </xf>
    <xf numFmtId="0" fontId="66" fillId="19" borderId="78" xfId="1" applyFont="1" applyFill="1" applyBorder="1" applyAlignment="1">
      <alignment horizontal="right"/>
    </xf>
    <xf numFmtId="0" fontId="66" fillId="3" borderId="114" xfId="1" applyFont="1" applyFill="1" applyBorder="1" applyAlignment="1">
      <alignment horizontal="right"/>
    </xf>
    <xf numFmtId="0" fontId="35" fillId="2" borderId="8" xfId="1" applyFont="1" applyFill="1" applyBorder="1" applyAlignment="1">
      <alignment horizontal="center" vertical="center" wrapText="1"/>
    </xf>
    <xf numFmtId="0" fontId="35" fillId="2" borderId="21" xfId="1" applyFont="1" applyFill="1" applyBorder="1" applyAlignment="1">
      <alignment horizontal="center" vertical="center"/>
    </xf>
    <xf numFmtId="0" fontId="35" fillId="2" borderId="61" xfId="1" applyFont="1" applyFill="1" applyBorder="1" applyAlignment="1">
      <alignment horizontal="center" vertical="center"/>
    </xf>
    <xf numFmtId="0" fontId="35" fillId="2" borderId="109" xfId="1" applyFont="1" applyFill="1" applyBorder="1" applyAlignment="1">
      <alignment horizontal="center" vertical="center" wrapText="1"/>
    </xf>
    <xf numFmtId="0" fontId="35" fillId="2" borderId="108" xfId="1" applyFont="1" applyFill="1" applyBorder="1" applyAlignment="1">
      <alignment horizontal="center" vertical="center" wrapText="1"/>
    </xf>
    <xf numFmtId="0" fontId="35" fillId="2" borderId="110" xfId="1" applyFont="1" applyFill="1" applyBorder="1" applyAlignment="1">
      <alignment horizontal="center" vertical="center" wrapText="1"/>
    </xf>
    <xf numFmtId="0" fontId="35" fillId="2" borderId="61" xfId="1" applyFont="1" applyFill="1" applyBorder="1" applyAlignment="1">
      <alignment horizontal="center" vertical="center" wrapText="1"/>
    </xf>
    <xf numFmtId="0" fontId="35" fillId="2" borderId="8" xfId="1" applyFont="1" applyFill="1" applyBorder="1" applyAlignment="1">
      <alignment horizontal="center" vertical="center" wrapText="1" shrinkToFit="1"/>
    </xf>
    <xf numFmtId="0" fontId="35" fillId="2" borderId="21" xfId="1" applyFont="1" applyFill="1" applyBorder="1" applyAlignment="1">
      <alignment horizontal="center" vertical="center" wrapText="1" shrinkToFit="1"/>
    </xf>
    <xf numFmtId="0" fontId="35" fillId="2" borderId="111" xfId="1" applyFont="1" applyFill="1" applyBorder="1" applyAlignment="1">
      <alignment horizontal="center" vertical="center"/>
    </xf>
    <xf numFmtId="0" fontId="35" fillId="2" borderId="112" xfId="1" applyFont="1" applyFill="1" applyBorder="1" applyAlignment="1">
      <alignment horizontal="center" vertical="center"/>
    </xf>
    <xf numFmtId="0" fontId="35" fillId="2" borderId="117" xfId="1" applyFont="1" applyFill="1" applyBorder="1" applyAlignment="1">
      <alignment horizontal="center" vertical="center"/>
    </xf>
    <xf numFmtId="0" fontId="3" fillId="0" borderId="112" xfId="1" applyBorder="1" applyAlignment="1">
      <alignment horizontal="center" vertical="center"/>
    </xf>
    <xf numFmtId="0" fontId="3" fillId="0" borderId="112" xfId="1" applyBorder="1">
      <alignment vertical="center"/>
    </xf>
    <xf numFmtId="0" fontId="3" fillId="0" borderId="117" xfId="1" applyBorder="1">
      <alignment vertical="center"/>
    </xf>
    <xf numFmtId="0" fontId="66" fillId="2" borderId="8" xfId="1" applyFont="1" applyFill="1" applyBorder="1" applyAlignment="1">
      <alignment horizontal="center" vertical="center"/>
    </xf>
    <xf numFmtId="0" fontId="37" fillId="2" borderId="108" xfId="1" applyFont="1" applyFill="1" applyBorder="1">
      <alignment vertical="center"/>
    </xf>
    <xf numFmtId="0" fontId="37" fillId="2" borderId="27" xfId="1" applyFont="1" applyFill="1" applyBorder="1">
      <alignment vertical="center"/>
    </xf>
    <xf numFmtId="0" fontId="66" fillId="2" borderId="13" xfId="1" applyFont="1" applyFill="1" applyBorder="1" applyAlignment="1">
      <alignment horizontal="center" vertical="center"/>
    </xf>
    <xf numFmtId="0" fontId="37" fillId="2" borderId="0" xfId="1" applyFont="1" applyFill="1">
      <alignment vertical="center"/>
    </xf>
    <xf numFmtId="0" fontId="37" fillId="2" borderId="24" xfId="1" applyFont="1" applyFill="1" applyBorder="1">
      <alignment vertical="center"/>
    </xf>
    <xf numFmtId="0" fontId="37" fillId="2" borderId="21" xfId="1" applyFont="1" applyFill="1" applyBorder="1">
      <alignment vertical="center"/>
    </xf>
    <xf numFmtId="0" fontId="37" fillId="2" borderId="61" xfId="1" applyFont="1" applyFill="1" applyBorder="1">
      <alignment vertical="center"/>
    </xf>
    <xf numFmtId="0" fontId="37" fillId="2" borderId="71" xfId="1" applyFont="1" applyFill="1" applyBorder="1">
      <alignment vertical="center"/>
    </xf>
    <xf numFmtId="0" fontId="35" fillId="2" borderId="25" xfId="1" applyFont="1" applyFill="1" applyBorder="1" applyAlignment="1">
      <alignment horizontal="center" vertical="center"/>
    </xf>
    <xf numFmtId="0" fontId="35" fillId="2" borderId="78" xfId="1" applyFont="1" applyFill="1" applyBorder="1" applyAlignment="1">
      <alignment horizontal="center" vertical="center"/>
    </xf>
    <xf numFmtId="0" fontId="37" fillId="2" borderId="108" xfId="1" applyFont="1" applyFill="1" applyBorder="1" applyAlignment="1">
      <alignment horizontal="center" vertical="center" wrapText="1"/>
    </xf>
    <xf numFmtId="0" fontId="37" fillId="2" borderId="27" xfId="1" applyFont="1" applyFill="1" applyBorder="1" applyAlignment="1">
      <alignment horizontal="center" vertical="center" wrapText="1"/>
    </xf>
    <xf numFmtId="0" fontId="37" fillId="2" borderId="13" xfId="1" applyFont="1" applyFill="1" applyBorder="1" applyAlignment="1">
      <alignment horizontal="center" vertical="center" wrapText="1"/>
    </xf>
    <xf numFmtId="0" fontId="37" fillId="2" borderId="0" xfId="1" applyFont="1" applyFill="1" applyAlignment="1">
      <alignment horizontal="center" vertical="center" wrapText="1"/>
    </xf>
    <xf numFmtId="0" fontId="37" fillId="2" borderId="24" xfId="1" applyFont="1" applyFill="1" applyBorder="1" applyAlignment="1">
      <alignment horizontal="center" vertical="center" wrapText="1"/>
    </xf>
    <xf numFmtId="0" fontId="37" fillId="2" borderId="21" xfId="1" applyFont="1" applyFill="1" applyBorder="1" applyAlignment="1">
      <alignment horizontal="center" vertical="center" wrapText="1"/>
    </xf>
    <xf numFmtId="0" fontId="37" fillId="2" borderId="61" xfId="1" applyFont="1" applyFill="1" applyBorder="1" applyAlignment="1">
      <alignment horizontal="center" vertical="center" wrapText="1"/>
    </xf>
    <xf numFmtId="0" fontId="37" fillId="2" borderId="71" xfId="1" applyFont="1" applyFill="1" applyBorder="1" applyAlignment="1">
      <alignment horizontal="center" vertical="center" wrapText="1"/>
    </xf>
    <xf numFmtId="0" fontId="35" fillId="2" borderId="27" xfId="1" applyFont="1" applyFill="1" applyBorder="1" applyAlignment="1">
      <alignment horizontal="center" vertical="center" wrapText="1"/>
    </xf>
    <xf numFmtId="0" fontId="35" fillId="2" borderId="13" xfId="1" applyFont="1" applyFill="1" applyBorder="1" applyAlignment="1">
      <alignment horizontal="center" vertical="center" wrapText="1"/>
    </xf>
    <xf numFmtId="0" fontId="35" fillId="2" borderId="0" xfId="1" applyFont="1" applyFill="1" applyAlignment="1">
      <alignment horizontal="center" vertical="center" wrapText="1"/>
    </xf>
    <xf numFmtId="0" fontId="35" fillId="2" borderId="24" xfId="1" applyFont="1" applyFill="1" applyBorder="1" applyAlignment="1">
      <alignment horizontal="center" vertical="center" wrapText="1"/>
    </xf>
    <xf numFmtId="0" fontId="35" fillId="2" borderId="21" xfId="1" applyFont="1" applyFill="1" applyBorder="1" applyAlignment="1">
      <alignment horizontal="center" vertical="center" wrapText="1"/>
    </xf>
    <xf numFmtId="0" fontId="35" fillId="2" borderId="71" xfId="1" applyFont="1" applyFill="1" applyBorder="1" applyAlignment="1">
      <alignment horizontal="center" vertical="center" wrapText="1"/>
    </xf>
    <xf numFmtId="0" fontId="66" fillId="2" borderId="7" xfId="1" applyFont="1" applyFill="1" applyBorder="1" applyAlignment="1">
      <alignment horizontal="center" vertical="center" shrinkToFit="1"/>
    </xf>
    <xf numFmtId="0" fontId="3" fillId="0" borderId="7" xfId="1" applyBorder="1">
      <alignment vertical="center"/>
    </xf>
    <xf numFmtId="0" fontId="35" fillId="2" borderId="71" xfId="1" applyFont="1" applyFill="1" applyBorder="1" applyAlignment="1">
      <alignment horizontal="center" vertical="center"/>
    </xf>
    <xf numFmtId="181" fontId="66" fillId="3" borderId="114" xfId="1" applyNumberFormat="1" applyFont="1" applyFill="1" applyBorder="1" applyAlignment="1">
      <alignment horizontal="right"/>
    </xf>
    <xf numFmtId="181" fontId="66" fillId="3" borderId="78" xfId="1" applyNumberFormat="1" applyFont="1" applyFill="1" applyBorder="1" applyAlignment="1">
      <alignment horizontal="right"/>
    </xf>
    <xf numFmtId="0" fontId="3" fillId="0" borderId="11" xfId="1" applyBorder="1" applyAlignment="1">
      <alignment horizontal="center" vertical="center" textRotation="255" shrinkToFit="1"/>
    </xf>
    <xf numFmtId="0" fontId="3" fillId="0" borderId="20" xfId="1" applyBorder="1" applyAlignment="1">
      <alignment horizontal="center" vertical="center" textRotation="255" shrinkToFit="1"/>
    </xf>
    <xf numFmtId="0" fontId="86" fillId="2" borderId="8" xfId="1" applyFont="1" applyFill="1" applyBorder="1" applyAlignment="1">
      <alignment horizontal="center" vertical="center" wrapText="1"/>
    </xf>
    <xf numFmtId="0" fontId="86" fillId="2" borderId="108" xfId="1" applyFont="1" applyFill="1" applyBorder="1" applyAlignment="1">
      <alignment horizontal="center" vertical="center" wrapText="1"/>
    </xf>
    <xf numFmtId="0" fontId="86" fillId="2" borderId="27" xfId="1" applyFont="1" applyFill="1" applyBorder="1" applyAlignment="1">
      <alignment horizontal="center" vertical="center" wrapText="1"/>
    </xf>
    <xf numFmtId="0" fontId="86" fillId="2" borderId="13" xfId="1" applyFont="1" applyFill="1" applyBorder="1" applyAlignment="1">
      <alignment horizontal="center" vertical="center" wrapText="1"/>
    </xf>
    <xf numFmtId="0" fontId="86" fillId="2" borderId="0" xfId="1" applyFont="1" applyFill="1" applyAlignment="1">
      <alignment horizontal="center" vertical="center" wrapText="1"/>
    </xf>
    <xf numFmtId="0" fontId="86" fillId="2" borderId="24" xfId="1" applyFont="1" applyFill="1" applyBorder="1" applyAlignment="1">
      <alignment horizontal="center" vertical="center" wrapText="1"/>
    </xf>
    <xf numFmtId="0" fontId="86" fillId="2" borderId="21" xfId="1" applyFont="1" applyFill="1" applyBorder="1" applyAlignment="1">
      <alignment horizontal="center" vertical="center" wrapText="1"/>
    </xf>
    <xf numFmtId="0" fontId="86" fillId="2" borderId="61" xfId="1" applyFont="1" applyFill="1" applyBorder="1" applyAlignment="1">
      <alignment horizontal="center" vertical="center" wrapText="1"/>
    </xf>
    <xf numFmtId="0" fontId="86" fillId="2" borderId="71" xfId="1" applyFont="1" applyFill="1" applyBorder="1" applyAlignment="1">
      <alignment horizontal="center" vertical="center" wrapText="1"/>
    </xf>
    <xf numFmtId="0" fontId="66" fillId="0" borderId="25" xfId="1" applyFont="1" applyBorder="1">
      <alignment vertical="center"/>
    </xf>
    <xf numFmtId="0" fontId="66" fillId="0" borderId="78" xfId="1" applyFont="1" applyBorder="1">
      <alignment vertical="center"/>
    </xf>
    <xf numFmtId="0" fontId="35" fillId="6" borderId="7" xfId="1" applyFont="1" applyFill="1" applyBorder="1" applyAlignment="1">
      <alignment horizontal="center" vertical="center"/>
    </xf>
    <xf numFmtId="0" fontId="66" fillId="2" borderId="25" xfId="1" applyFont="1" applyFill="1" applyBorder="1">
      <alignment vertical="center"/>
    </xf>
    <xf numFmtId="0" fontId="66" fillId="2" borderId="78" xfId="1" applyFont="1" applyFill="1" applyBorder="1">
      <alignment vertical="center"/>
    </xf>
    <xf numFmtId="0" fontId="66" fillId="2" borderId="77" xfId="1" applyFont="1" applyFill="1" applyBorder="1">
      <alignment vertical="center"/>
    </xf>
    <xf numFmtId="0" fontId="66" fillId="0" borderId="25" xfId="1" applyFont="1" applyBorder="1" applyAlignment="1">
      <alignment horizontal="right"/>
    </xf>
    <xf numFmtId="0" fontId="66" fillId="0" borderId="78" xfId="1" applyFont="1" applyBorder="1" applyAlignment="1">
      <alignment horizontal="right"/>
    </xf>
    <xf numFmtId="0" fontId="66" fillId="0" borderId="114" xfId="1" applyFont="1" applyBorder="1" applyAlignment="1"/>
    <xf numFmtId="0" fontId="66" fillId="0" borderId="78" xfId="1" applyFont="1" applyBorder="1" applyAlignment="1"/>
    <xf numFmtId="0" fontId="66" fillId="0" borderId="25" xfId="1" applyFont="1" applyBorder="1" applyAlignment="1"/>
    <xf numFmtId="0" fontId="66" fillId="0" borderId="113" xfId="1" applyFont="1" applyBorder="1" applyAlignment="1">
      <alignment horizontal="right"/>
    </xf>
    <xf numFmtId="0" fontId="3" fillId="0" borderId="78" xfId="1" applyBorder="1" applyAlignment="1"/>
    <xf numFmtId="0" fontId="3" fillId="0" borderId="77" xfId="1" applyBorder="1" applyAlignment="1"/>
    <xf numFmtId="0" fontId="66" fillId="0" borderId="78" xfId="1" applyFont="1" applyBorder="1" applyAlignment="1">
      <alignment horizontal="left"/>
    </xf>
    <xf numFmtId="0" fontId="66" fillId="2" borderId="25" xfId="1" applyFont="1" applyFill="1" applyBorder="1" applyAlignment="1">
      <alignment horizontal="left" vertical="center"/>
    </xf>
    <xf numFmtId="0" fontId="66" fillId="2" borderId="78" xfId="1" applyFont="1" applyFill="1" applyBorder="1" applyAlignment="1">
      <alignment horizontal="left" vertical="center"/>
    </xf>
    <xf numFmtId="0" fontId="66" fillId="2" borderId="77" xfId="1" applyFont="1" applyFill="1" applyBorder="1" applyAlignment="1">
      <alignment horizontal="left" vertical="center"/>
    </xf>
    <xf numFmtId="0" fontId="66" fillId="6" borderId="25" xfId="1" applyFont="1" applyFill="1" applyBorder="1">
      <alignment vertical="center"/>
    </xf>
    <xf numFmtId="0" fontId="66" fillId="6" borderId="78" xfId="1" applyFont="1" applyFill="1" applyBorder="1">
      <alignment vertical="center"/>
    </xf>
    <xf numFmtId="0" fontId="66" fillId="3" borderId="114" xfId="1" applyFont="1" applyFill="1" applyBorder="1" applyAlignment="1"/>
    <xf numFmtId="0" fontId="66" fillId="3" borderId="78" xfId="1" applyFont="1" applyFill="1" applyBorder="1" applyAlignment="1"/>
    <xf numFmtId="0" fontId="66" fillId="3" borderId="25" xfId="1" applyFont="1" applyFill="1" applyBorder="1" applyAlignment="1"/>
    <xf numFmtId="0" fontId="66" fillId="4" borderId="8" xfId="1" applyFont="1" applyFill="1" applyBorder="1" applyAlignment="1"/>
    <xf numFmtId="0" fontId="66" fillId="4" borderId="108" xfId="1" applyFont="1" applyFill="1" applyBorder="1" applyAlignment="1"/>
    <xf numFmtId="0" fontId="66" fillId="3" borderId="8" xfId="1" applyFont="1" applyFill="1" applyBorder="1" applyAlignment="1"/>
    <xf numFmtId="0" fontId="66" fillId="3" borderId="108" xfId="1" applyFont="1" applyFill="1" applyBorder="1" applyAlignment="1"/>
    <xf numFmtId="0" fontId="66" fillId="2" borderId="20" xfId="1" applyFont="1" applyFill="1" applyBorder="1" applyAlignment="1">
      <alignment horizontal="center" vertical="center" textRotation="255" shrinkToFit="1"/>
    </xf>
    <xf numFmtId="0" fontId="37" fillId="2" borderId="108" xfId="1" applyFont="1" applyFill="1" applyBorder="1" applyAlignment="1">
      <alignment horizontal="center" vertical="center"/>
    </xf>
    <xf numFmtId="0" fontId="37" fillId="2" borderId="27" xfId="1" applyFont="1" applyFill="1" applyBorder="1" applyAlignment="1">
      <alignment horizontal="center" vertical="center"/>
    </xf>
    <xf numFmtId="0" fontId="37" fillId="2" borderId="0" xfId="1" applyFont="1" applyFill="1" applyAlignment="1">
      <alignment horizontal="center" vertical="center"/>
    </xf>
    <xf numFmtId="0" fontId="37" fillId="2" borderId="24" xfId="1" applyFont="1" applyFill="1" applyBorder="1" applyAlignment="1">
      <alignment horizontal="center" vertical="center"/>
    </xf>
    <xf numFmtId="0" fontId="37" fillId="2" borderId="13" xfId="1" applyFont="1" applyFill="1" applyBorder="1" applyAlignment="1">
      <alignment horizontal="center" vertical="center"/>
    </xf>
    <xf numFmtId="0" fontId="37" fillId="2" borderId="21" xfId="1" applyFont="1" applyFill="1" applyBorder="1" applyAlignment="1">
      <alignment horizontal="center" vertical="center"/>
    </xf>
    <xf numFmtId="0" fontId="37" fillId="2" borderId="61" xfId="1" applyFont="1" applyFill="1" applyBorder="1" applyAlignment="1">
      <alignment horizontal="center" vertical="center"/>
    </xf>
    <xf numFmtId="0" fontId="37" fillId="2" borderId="71" xfId="1" applyFont="1" applyFill="1" applyBorder="1" applyAlignment="1">
      <alignment horizontal="center" vertical="center"/>
    </xf>
    <xf numFmtId="0" fontId="66" fillId="0" borderId="114" xfId="1" applyFont="1" applyBorder="1" applyAlignment="1">
      <alignment horizontal="right"/>
    </xf>
    <xf numFmtId="0" fontId="66" fillId="3" borderId="113" xfId="1" applyFont="1" applyFill="1" applyBorder="1" applyAlignment="1"/>
    <xf numFmtId="0" fontId="66" fillId="3" borderId="78" xfId="1" applyFont="1" applyFill="1" applyBorder="1" applyAlignment="1">
      <alignment horizontal="left"/>
    </xf>
    <xf numFmtId="0" fontId="3" fillId="0" borderId="78" xfId="1" applyBorder="1" applyAlignment="1">
      <alignment horizontal="left"/>
    </xf>
    <xf numFmtId="0" fontId="35" fillId="2" borderId="124" xfId="1" applyFont="1" applyFill="1" applyBorder="1" applyAlignment="1">
      <alignment horizontal="center" vertical="center" wrapText="1"/>
    </xf>
    <xf numFmtId="0" fontId="37" fillId="2" borderId="110" xfId="1" applyFont="1" applyFill="1" applyBorder="1" applyAlignment="1">
      <alignment horizontal="center" vertical="center" wrapText="1"/>
    </xf>
    <xf numFmtId="0" fontId="35" fillId="2" borderId="121" xfId="1" applyFont="1" applyFill="1" applyBorder="1" applyAlignment="1">
      <alignment horizontal="center" vertical="center" wrapText="1"/>
    </xf>
    <xf numFmtId="0" fontId="37" fillId="2" borderId="122" xfId="1" applyFont="1" applyFill="1" applyBorder="1" applyAlignment="1">
      <alignment horizontal="center" vertical="center" wrapText="1"/>
    </xf>
    <xf numFmtId="0" fontId="37" fillId="2" borderId="126" xfId="1" applyFont="1" applyFill="1" applyBorder="1" applyAlignment="1">
      <alignment horizontal="center" vertical="center" wrapText="1"/>
    </xf>
    <xf numFmtId="0" fontId="3" fillId="0" borderId="122" xfId="1" applyBorder="1" applyAlignment="1">
      <alignment horizontal="center" vertical="center" wrapText="1"/>
    </xf>
    <xf numFmtId="0" fontId="3" fillId="0" borderId="123" xfId="1" applyBorder="1" applyAlignment="1">
      <alignment horizontal="center" vertical="center" wrapText="1"/>
    </xf>
    <xf numFmtId="0" fontId="3" fillId="0" borderId="126" xfId="1" applyBorder="1" applyAlignment="1">
      <alignment horizontal="center" vertical="center" wrapText="1"/>
    </xf>
    <xf numFmtId="0" fontId="3" fillId="0" borderId="61" xfId="1" applyBorder="1" applyAlignment="1">
      <alignment horizontal="center" vertical="center" wrapText="1"/>
    </xf>
    <xf numFmtId="0" fontId="3" fillId="0" borderId="119" xfId="1" applyBorder="1" applyAlignment="1">
      <alignment horizontal="center" vertical="center" wrapText="1"/>
    </xf>
    <xf numFmtId="0" fontId="37" fillId="2" borderId="122" xfId="1" applyFont="1" applyFill="1" applyBorder="1" applyAlignment="1">
      <alignment vertical="center" wrapText="1"/>
    </xf>
    <xf numFmtId="0" fontId="37" fillId="2" borderId="126" xfId="1" applyFont="1" applyFill="1" applyBorder="1" applyAlignment="1">
      <alignment vertical="center" wrapText="1"/>
    </xf>
    <xf numFmtId="0" fontId="37" fillId="2" borderId="61" xfId="1" applyFont="1" applyFill="1" applyBorder="1" applyAlignment="1">
      <alignment vertical="center" wrapText="1"/>
    </xf>
    <xf numFmtId="0" fontId="37" fillId="2" borderId="119" xfId="1" applyFont="1" applyFill="1" applyBorder="1" applyAlignment="1">
      <alignment vertical="center" wrapText="1"/>
    </xf>
    <xf numFmtId="0" fontId="70" fillId="2" borderId="111" xfId="1" applyFont="1" applyFill="1" applyBorder="1" applyAlignment="1">
      <alignment horizontal="center" vertical="center" wrapText="1"/>
    </xf>
    <xf numFmtId="0" fontId="70" fillId="2" borderId="112" xfId="1" applyFont="1" applyFill="1" applyBorder="1" applyAlignment="1">
      <alignment horizontal="center" vertical="center" wrapText="1"/>
    </xf>
    <xf numFmtId="0" fontId="70" fillId="2" borderId="126" xfId="1" applyFont="1" applyFill="1" applyBorder="1" applyAlignment="1">
      <alignment horizontal="center" vertical="center" wrapText="1" shrinkToFit="1"/>
    </xf>
    <xf numFmtId="0" fontId="66" fillId="8" borderId="78" xfId="1" applyFont="1" applyFill="1" applyBorder="1">
      <alignment vertical="center"/>
    </xf>
    <xf numFmtId="0" fontId="66" fillId="8" borderId="77" xfId="1" applyFont="1" applyFill="1" applyBorder="1">
      <alignment vertical="center"/>
    </xf>
    <xf numFmtId="0" fontId="66" fillId="3" borderId="113" xfId="1" applyFont="1" applyFill="1" applyBorder="1" applyAlignment="1">
      <alignment horizontal="right"/>
    </xf>
    <xf numFmtId="0" fontId="3" fillId="0" borderId="128" xfId="1" applyBorder="1" applyAlignment="1">
      <alignment horizontal="left"/>
    </xf>
    <xf numFmtId="0" fontId="66" fillId="4" borderId="25" xfId="1" applyFont="1" applyFill="1" applyBorder="1" applyAlignment="1">
      <alignment horizontal="right"/>
    </xf>
    <xf numFmtId="0" fontId="66" fillId="4" borderId="78" xfId="1" applyFont="1" applyFill="1" applyBorder="1" applyAlignment="1">
      <alignment horizontal="right"/>
    </xf>
    <xf numFmtId="0" fontId="66" fillId="0" borderId="114" xfId="1" applyFont="1" applyBorder="1" applyAlignment="1">
      <alignment horizontal="right" wrapText="1"/>
    </xf>
    <xf numFmtId="0" fontId="66" fillId="2" borderId="7" xfId="1" applyFont="1" applyFill="1" applyBorder="1" applyAlignment="1">
      <alignment horizontal="center" vertical="center" justifyLastLine="1"/>
    </xf>
    <xf numFmtId="0" fontId="66" fillId="0" borderId="116" xfId="1" applyFont="1" applyBorder="1" applyAlignment="1">
      <alignment horizontal="center" vertical="center"/>
    </xf>
    <xf numFmtId="0" fontId="66" fillId="0" borderId="78" xfId="1" applyFont="1" applyBorder="1" applyAlignment="1">
      <alignment horizontal="right" vertical="center"/>
    </xf>
    <xf numFmtId="0" fontId="66" fillId="0" borderId="77" xfId="1" applyFont="1" applyBorder="1" applyAlignment="1">
      <alignment horizontal="right" vertical="center"/>
    </xf>
    <xf numFmtId="0" fontId="66" fillId="2" borderId="113" xfId="1" applyFont="1" applyFill="1" applyBorder="1" applyAlignment="1">
      <alignment horizontal="center" vertical="center"/>
    </xf>
    <xf numFmtId="0" fontId="37" fillId="0" borderId="8" xfId="1" applyFont="1" applyBorder="1" applyAlignment="1">
      <alignment horizontal="center" vertical="center"/>
    </xf>
    <xf numFmtId="0" fontId="37" fillId="0" borderId="108" xfId="1" applyFont="1" applyBorder="1" applyAlignment="1">
      <alignment horizontal="center" vertical="center"/>
    </xf>
    <xf numFmtId="0" fontId="37" fillId="0" borderId="27" xfId="1" applyFont="1" applyBorder="1" applyAlignment="1">
      <alignment horizontal="center" vertical="center"/>
    </xf>
    <xf numFmtId="0" fontId="37" fillId="0" borderId="13" xfId="1" applyFont="1" applyBorder="1" applyAlignment="1">
      <alignment horizontal="center" vertical="center"/>
    </xf>
    <xf numFmtId="0" fontId="37" fillId="0" borderId="0" xfId="1" applyFont="1" applyAlignment="1">
      <alignment horizontal="center" vertical="center"/>
    </xf>
    <xf numFmtId="0" fontId="37" fillId="0" borderId="24" xfId="1" applyFont="1" applyBorder="1" applyAlignment="1">
      <alignment horizontal="center" vertical="center"/>
    </xf>
    <xf numFmtId="0" fontId="37" fillId="0" borderId="21" xfId="1" applyFont="1" applyBorder="1" applyAlignment="1">
      <alignment horizontal="center" vertical="center"/>
    </xf>
    <xf numFmtId="0" fontId="37" fillId="0" borderId="61" xfId="1" applyFont="1" applyBorder="1" applyAlignment="1">
      <alignment horizontal="center" vertical="center"/>
    </xf>
    <xf numFmtId="0" fontId="37" fillId="0" borderId="71" xfId="1" applyFont="1" applyBorder="1" applyAlignment="1">
      <alignment horizontal="center" vertical="center"/>
    </xf>
    <xf numFmtId="0" fontId="66" fillId="2" borderId="25" xfId="1" applyFont="1" applyFill="1" applyBorder="1" applyAlignment="1">
      <alignment horizontal="center" vertical="center" shrinkToFit="1"/>
    </xf>
    <xf numFmtId="0" fontId="37" fillId="2" borderId="78" xfId="1" applyFont="1" applyFill="1" applyBorder="1" applyAlignment="1">
      <alignment horizontal="center" vertical="center" shrinkToFit="1"/>
    </xf>
    <xf numFmtId="0" fontId="66" fillId="16" borderId="25" xfId="1" applyFont="1" applyFill="1" applyBorder="1" applyAlignment="1">
      <alignment horizontal="center" vertical="center"/>
    </xf>
    <xf numFmtId="0" fontId="37" fillId="16" borderId="78" xfId="1" applyFont="1" applyFill="1" applyBorder="1" applyAlignment="1">
      <alignment horizontal="center" vertical="center"/>
    </xf>
    <xf numFmtId="0" fontId="37" fillId="16" borderId="77" xfId="1" applyFont="1" applyFill="1" applyBorder="1" applyAlignment="1">
      <alignment horizontal="center" vertical="center"/>
    </xf>
    <xf numFmtId="0" fontId="66" fillId="0" borderId="25" xfId="1" applyFont="1" applyBorder="1" applyAlignment="1">
      <alignment horizontal="right" vertical="center"/>
    </xf>
    <xf numFmtId="0" fontId="66" fillId="4" borderId="78" xfId="1" applyFont="1" applyFill="1" applyBorder="1" applyAlignment="1">
      <alignment horizontal="center" vertical="center"/>
    </xf>
    <xf numFmtId="0" fontId="66" fillId="4" borderId="77" xfId="1" applyFont="1" applyFill="1" applyBorder="1" applyAlignment="1">
      <alignment horizontal="center" vertical="center"/>
    </xf>
    <xf numFmtId="185" fontId="66" fillId="3" borderId="78" xfId="1" applyNumberFormat="1" applyFont="1" applyFill="1" applyBorder="1" applyAlignment="1">
      <alignment horizontal="right" vertical="center"/>
    </xf>
    <xf numFmtId="185" fontId="66" fillId="3" borderId="77" xfId="1" applyNumberFormat="1" applyFont="1" applyFill="1" applyBorder="1" applyAlignment="1">
      <alignment horizontal="right" vertical="center"/>
    </xf>
    <xf numFmtId="0" fontId="66" fillId="3" borderId="78" xfId="1" applyFont="1" applyFill="1" applyBorder="1" applyAlignment="1">
      <alignment horizontal="right" vertical="center"/>
    </xf>
    <xf numFmtId="0" fontId="66" fillId="3" borderId="77" xfId="1" applyFont="1" applyFill="1" applyBorder="1" applyAlignment="1">
      <alignment horizontal="right" vertical="center"/>
    </xf>
    <xf numFmtId="0" fontId="66" fillId="2" borderId="77" xfId="1" applyFont="1" applyFill="1" applyBorder="1" applyAlignment="1">
      <alignment horizontal="center" vertical="center"/>
    </xf>
    <xf numFmtId="0" fontId="37" fillId="0" borderId="78" xfId="1" applyFont="1" applyBorder="1" applyAlignment="1">
      <alignment horizontal="center" vertical="center"/>
    </xf>
    <xf numFmtId="0" fontId="37" fillId="0" borderId="77" xfId="1" applyFont="1" applyBorder="1" applyAlignment="1">
      <alignment horizontal="center" vertical="center"/>
    </xf>
    <xf numFmtId="0" fontId="66" fillId="0" borderId="77" xfId="1" applyFont="1" applyBorder="1" applyAlignment="1">
      <alignment horizontal="right"/>
    </xf>
    <xf numFmtId="0" fontId="37" fillId="2" borderId="11" xfId="1" applyFont="1" applyFill="1" applyBorder="1" applyAlignment="1">
      <alignment horizontal="center" vertical="center" textRotation="255"/>
    </xf>
    <xf numFmtId="0" fontId="37" fillId="2" borderId="116" xfId="1" applyFont="1" applyFill="1" applyBorder="1" applyAlignment="1">
      <alignment horizontal="center" vertical="center"/>
    </xf>
    <xf numFmtId="0" fontId="37" fillId="8" borderId="78" xfId="1" applyFont="1" applyFill="1" applyBorder="1" applyAlignment="1">
      <alignment horizontal="center" vertical="center"/>
    </xf>
    <xf numFmtId="0" fontId="37" fillId="8" borderId="77" xfId="1" applyFont="1" applyFill="1" applyBorder="1" applyAlignment="1">
      <alignment horizontal="center" vertical="center"/>
    </xf>
    <xf numFmtId="0" fontId="66" fillId="2" borderId="6" xfId="1" applyFont="1" applyFill="1" applyBorder="1" applyAlignment="1">
      <alignment horizontal="center" vertical="center" textRotation="255"/>
    </xf>
    <xf numFmtId="0" fontId="66" fillId="2" borderId="11" xfId="1" applyFont="1" applyFill="1" applyBorder="1" applyAlignment="1">
      <alignment horizontal="center" vertical="center" textRotation="255"/>
    </xf>
    <xf numFmtId="0" fontId="66" fillId="0" borderId="116" xfId="1" applyFont="1" applyBorder="1" applyAlignment="1">
      <alignment horizontal="right"/>
    </xf>
    <xf numFmtId="0" fontId="66" fillId="6" borderId="25" xfId="1" applyFont="1" applyFill="1" applyBorder="1" applyAlignment="1">
      <alignment horizontal="center" vertical="center"/>
    </xf>
    <xf numFmtId="0" fontId="66" fillId="6" borderId="25" xfId="1" applyFont="1" applyFill="1" applyBorder="1" applyAlignment="1">
      <alignment horizontal="right"/>
    </xf>
    <xf numFmtId="0" fontId="66" fillId="6" borderId="78" xfId="1" applyFont="1" applyFill="1" applyBorder="1" applyAlignment="1">
      <alignment horizontal="right"/>
    </xf>
    <xf numFmtId="0" fontId="66" fillId="2" borderId="20" xfId="1" applyFont="1" applyFill="1" applyBorder="1" applyAlignment="1">
      <alignment horizontal="center" vertical="center" textRotation="255"/>
    </xf>
    <xf numFmtId="0" fontId="66" fillId="6" borderId="8" xfId="1" applyFont="1" applyFill="1" applyBorder="1" applyAlignment="1">
      <alignment horizontal="center" vertical="center"/>
    </xf>
    <xf numFmtId="0" fontId="37" fillId="6" borderId="108" xfId="1" applyFont="1" applyFill="1" applyBorder="1" applyAlignment="1">
      <alignment horizontal="center" vertical="center"/>
    </xf>
    <xf numFmtId="0" fontId="37" fillId="6" borderId="27" xfId="1" applyFont="1" applyFill="1" applyBorder="1" applyAlignment="1">
      <alignment horizontal="center" vertical="center"/>
    </xf>
    <xf numFmtId="0" fontId="37" fillId="6" borderId="21" xfId="1" applyFont="1" applyFill="1" applyBorder="1" applyAlignment="1">
      <alignment horizontal="center" vertical="center"/>
    </xf>
    <xf numFmtId="0" fontId="37" fillId="6" borderId="61" xfId="1" applyFont="1" applyFill="1" applyBorder="1" applyAlignment="1">
      <alignment horizontal="center" vertical="center"/>
    </xf>
    <xf numFmtId="0" fontId="37" fillId="6" borderId="71" xfId="1" applyFont="1" applyFill="1" applyBorder="1" applyAlignment="1">
      <alignment horizontal="center" vertical="center"/>
    </xf>
    <xf numFmtId="0" fontId="66" fillId="0" borderId="8" xfId="1" applyFont="1" applyBorder="1" applyAlignment="1">
      <alignment horizontal="right"/>
    </xf>
    <xf numFmtId="0" fontId="66" fillId="0" borderId="108" xfId="1" applyFont="1" applyBorder="1" applyAlignment="1">
      <alignment horizontal="right"/>
    </xf>
    <xf numFmtId="0" fontId="66" fillId="0" borderId="21" xfId="1" applyFont="1" applyBorder="1" applyAlignment="1">
      <alignment horizontal="right"/>
    </xf>
    <xf numFmtId="0" fontId="66" fillId="0" borderId="61" xfId="1" applyFont="1" applyBorder="1" applyAlignment="1">
      <alignment horizontal="right"/>
    </xf>
    <xf numFmtId="0" fontId="66" fillId="0" borderId="27" xfId="1" applyFont="1" applyBorder="1" applyAlignment="1">
      <alignment horizontal="right"/>
    </xf>
    <xf numFmtId="0" fontId="66" fillId="0" borderId="71" xfId="1" applyFont="1" applyBorder="1" applyAlignment="1">
      <alignment horizontal="right"/>
    </xf>
    <xf numFmtId="0" fontId="66" fillId="6" borderId="21" xfId="1" applyFont="1" applyFill="1" applyBorder="1" applyAlignment="1">
      <alignment horizontal="center" vertical="center"/>
    </xf>
    <xf numFmtId="0" fontId="37" fillId="0" borderId="25" xfId="1" applyFont="1" applyBorder="1" applyAlignment="1">
      <alignment horizontal="right"/>
    </xf>
    <xf numFmtId="0" fontId="37" fillId="0" borderId="78" xfId="1" applyFont="1" applyBorder="1" applyAlignment="1">
      <alignment horizontal="right"/>
    </xf>
    <xf numFmtId="0" fontId="66" fillId="2" borderId="108" xfId="1" applyFont="1" applyFill="1" applyBorder="1" applyAlignment="1">
      <alignment horizontal="center" vertical="center"/>
    </xf>
    <xf numFmtId="0" fontId="66" fillId="2" borderId="27" xfId="1" applyFont="1" applyFill="1" applyBorder="1" applyAlignment="1">
      <alignment horizontal="center" vertical="center"/>
    </xf>
    <xf numFmtId="0" fontId="66" fillId="2" borderId="21" xfId="1" applyFont="1" applyFill="1" applyBorder="1" applyAlignment="1">
      <alignment horizontal="center" vertical="center"/>
    </xf>
    <xf numFmtId="0" fontId="66" fillId="2" borderId="61" xfId="1" applyFont="1" applyFill="1" applyBorder="1" applyAlignment="1">
      <alignment horizontal="center" vertical="center"/>
    </xf>
    <xf numFmtId="0" fontId="66" fillId="2" borderId="71" xfId="1" applyFont="1" applyFill="1" applyBorder="1" applyAlignment="1">
      <alignment horizontal="center" vertical="center"/>
    </xf>
    <xf numFmtId="0" fontId="66" fillId="6" borderId="78" xfId="1" applyFont="1" applyFill="1" applyBorder="1" applyAlignment="1">
      <alignment horizontal="center" vertical="center"/>
    </xf>
    <xf numFmtId="0" fontId="66" fillId="6" borderId="77" xfId="1" applyFont="1" applyFill="1" applyBorder="1" applyAlignment="1">
      <alignment horizontal="center" vertical="center"/>
    </xf>
    <xf numFmtId="0" fontId="66" fillId="0" borderId="78" xfId="1" applyFont="1" applyBorder="1" applyAlignment="1">
      <alignment horizontal="right" shrinkToFit="1"/>
    </xf>
    <xf numFmtId="0" fontId="66" fillId="0" borderId="77" xfId="1" applyFont="1" applyBorder="1" applyAlignment="1">
      <alignment horizontal="right" shrinkToFit="1"/>
    </xf>
    <xf numFmtId="0" fontId="66" fillId="2" borderId="111" xfId="1" applyFont="1" applyFill="1" applyBorder="1" applyAlignment="1">
      <alignment horizontal="center" vertical="center" shrinkToFit="1"/>
    </xf>
    <xf numFmtId="0" fontId="66" fillId="2" borderId="112" xfId="1" applyFont="1" applyFill="1" applyBorder="1" applyAlignment="1">
      <alignment horizontal="center" vertical="center" shrinkToFit="1"/>
    </xf>
    <xf numFmtId="0" fontId="66" fillId="2" borderId="117" xfId="1" applyFont="1" applyFill="1" applyBorder="1" applyAlignment="1">
      <alignment horizontal="center" vertical="center" shrinkToFit="1"/>
    </xf>
    <xf numFmtId="0" fontId="37" fillId="0" borderId="25" xfId="1" applyFont="1" applyBorder="1" applyAlignment="1">
      <alignment horizontal="right" shrinkToFit="1"/>
    </xf>
    <xf numFmtId="0" fontId="37" fillId="0" borderId="78" xfId="1" applyFont="1" applyBorder="1" applyAlignment="1">
      <alignment horizontal="right" shrinkToFit="1"/>
    </xf>
    <xf numFmtId="0" fontId="66" fillId="0" borderId="114" xfId="1" applyFont="1" applyBorder="1" applyAlignment="1">
      <alignment horizontal="right" shrinkToFit="1"/>
    </xf>
    <xf numFmtId="0" fontId="37" fillId="7" borderId="25" xfId="1" applyFont="1" applyFill="1" applyBorder="1" applyAlignment="1">
      <alignment horizontal="right"/>
    </xf>
    <xf numFmtId="0" fontId="37" fillId="7" borderId="78" xfId="1" applyFont="1" applyFill="1" applyBorder="1" applyAlignment="1">
      <alignment horizontal="right"/>
    </xf>
    <xf numFmtId="0" fontId="94" fillId="0" borderId="0" xfId="1" applyFont="1">
      <alignment vertical="center"/>
    </xf>
    <xf numFmtId="0" fontId="66" fillId="3" borderId="78" xfId="1" applyFont="1" applyFill="1" applyBorder="1" applyAlignment="1">
      <alignment horizontal="right" shrinkToFit="1"/>
    </xf>
    <xf numFmtId="0" fontId="66" fillId="3" borderId="77" xfId="1" applyFont="1" applyFill="1" applyBorder="1" applyAlignment="1">
      <alignment horizontal="right" shrinkToFit="1"/>
    </xf>
    <xf numFmtId="0" fontId="66" fillId="2" borderId="108" xfId="1" applyFont="1" applyFill="1" applyBorder="1" applyAlignment="1">
      <alignment horizontal="left" vertical="center" shrinkToFit="1"/>
    </xf>
    <xf numFmtId="0" fontId="66" fillId="2" borderId="27" xfId="1" applyFont="1" applyFill="1" applyBorder="1" applyAlignment="1">
      <alignment horizontal="left" vertical="center" shrinkToFit="1"/>
    </xf>
    <xf numFmtId="0" fontId="37" fillId="2" borderId="11" xfId="1" applyFont="1" applyFill="1" applyBorder="1" applyAlignment="1">
      <alignment vertical="center" textRotation="255"/>
    </xf>
    <xf numFmtId="0" fontId="37" fillId="2" borderId="11" xfId="1" applyFont="1" applyFill="1" applyBorder="1">
      <alignment vertical="center"/>
    </xf>
    <xf numFmtId="0" fontId="37" fillId="2" borderId="20" xfId="1" applyFont="1" applyFill="1" applyBorder="1">
      <alignment vertical="center"/>
    </xf>
    <xf numFmtId="0" fontId="66" fillId="3" borderId="25" xfId="1" applyFont="1" applyFill="1" applyBorder="1" applyAlignment="1">
      <alignment horizontal="right" shrinkToFit="1"/>
    </xf>
    <xf numFmtId="0" fontId="66" fillId="4" borderId="78" xfId="1" applyFont="1" applyFill="1" applyBorder="1" applyAlignment="1">
      <alignment horizontal="right" shrinkToFit="1"/>
    </xf>
    <xf numFmtId="0" fontId="66" fillId="3" borderId="77" xfId="1" applyFont="1" applyFill="1" applyBorder="1" applyAlignment="1">
      <alignment horizontal="right"/>
    </xf>
    <xf numFmtId="0" fontId="66" fillId="3" borderId="114" xfId="1" applyFont="1" applyFill="1" applyBorder="1" applyAlignment="1">
      <alignment horizontal="right" shrinkToFit="1"/>
    </xf>
    <xf numFmtId="0" fontId="36" fillId="0" borderId="0" xfId="5" applyFont="1" applyAlignment="1">
      <alignment horizontal="center" vertical="center" wrapText="1"/>
    </xf>
    <xf numFmtId="0" fontId="7" fillId="0" borderId="0" xfId="0" applyFont="1" applyAlignment="1">
      <alignment horizontal="left" vertical="top" wrapText="1"/>
    </xf>
    <xf numFmtId="0" fontId="61" fillId="10" borderId="6" xfId="9" applyFont="1" applyFill="1" applyBorder="1" applyAlignment="1">
      <alignment horizontal="center" vertical="center" wrapText="1"/>
    </xf>
    <xf numFmtId="0" fontId="61" fillId="10" borderId="20" xfId="9" applyFont="1" applyFill="1" applyBorder="1" applyAlignment="1">
      <alignment horizontal="center" vertical="center" wrapText="1"/>
    </xf>
    <xf numFmtId="0" fontId="61" fillId="10" borderId="25" xfId="9" applyFont="1" applyFill="1" applyBorder="1" applyAlignment="1">
      <alignment horizontal="center" vertical="center" wrapText="1"/>
    </xf>
    <xf numFmtId="0" fontId="61" fillId="10" borderId="78" xfId="9" applyFont="1" applyFill="1" applyBorder="1" applyAlignment="1">
      <alignment horizontal="center" vertical="center" wrapText="1"/>
    </xf>
    <xf numFmtId="0" fontId="72" fillId="0" borderId="108" xfId="9" applyFont="1" applyBorder="1" applyAlignment="1">
      <alignment horizontal="left" vertical="center" wrapText="1"/>
    </xf>
    <xf numFmtId="181" fontId="66" fillId="0" borderId="113" xfId="1" applyNumberFormat="1" applyFont="1" applyBorder="1" applyAlignment="1">
      <alignment horizontal="right" vertical="center"/>
    </xf>
    <xf numFmtId="181" fontId="66" fillId="0" borderId="78" xfId="1" applyNumberFormat="1" applyFont="1" applyBorder="1" applyAlignment="1">
      <alignment horizontal="right" vertical="center"/>
    </xf>
    <xf numFmtId="0" fontId="66" fillId="0" borderId="114" xfId="1" applyFont="1" applyBorder="1" applyAlignment="1">
      <alignment horizontal="right" vertical="center"/>
    </xf>
    <xf numFmtId="0" fontId="84" fillId="0" borderId="25" xfId="1" applyFont="1" applyBorder="1" applyAlignment="1">
      <alignment horizontal="left" vertical="center"/>
    </xf>
    <xf numFmtId="0" fontId="84" fillId="0" borderId="78" xfId="1" applyFont="1" applyBorder="1" applyAlignment="1">
      <alignment horizontal="left" vertical="center"/>
    </xf>
    <xf numFmtId="0" fontId="84" fillId="0" borderId="77" xfId="1" applyFont="1" applyBorder="1" applyAlignment="1">
      <alignment horizontal="left" vertical="center"/>
    </xf>
    <xf numFmtId="181" fontId="66" fillId="0" borderId="25" xfId="1" applyNumberFormat="1" applyFont="1" applyBorder="1" applyAlignment="1">
      <alignment horizontal="right" vertical="center"/>
    </xf>
    <xf numFmtId="0" fontId="66" fillId="0" borderId="21" xfId="1" applyFont="1" applyBorder="1" applyAlignment="1">
      <alignment horizontal="right" vertical="center"/>
    </xf>
    <xf numFmtId="0" fontId="66" fillId="0" borderId="61" xfId="1" applyFont="1" applyBorder="1" applyAlignment="1">
      <alignment horizontal="right" vertical="center"/>
    </xf>
    <xf numFmtId="0" fontId="66" fillId="0" borderId="61" xfId="1" applyFont="1" applyBorder="1" applyAlignment="1">
      <alignment horizontal="center" vertical="center"/>
    </xf>
    <xf numFmtId="0" fontId="66" fillId="0" borderId="126" xfId="1" applyFont="1" applyBorder="1" applyAlignment="1">
      <alignment horizontal="center" vertical="center"/>
    </xf>
    <xf numFmtId="0" fontId="66" fillId="0" borderId="118" xfId="1" applyFont="1" applyBorder="1" applyAlignment="1">
      <alignment horizontal="center" vertical="center"/>
    </xf>
    <xf numFmtId="181" fontId="66" fillId="0" borderId="110" xfId="1" applyNumberFormat="1" applyFont="1" applyBorder="1" applyAlignment="1">
      <alignment horizontal="right" vertical="center"/>
    </xf>
    <xf numFmtId="181" fontId="66" fillId="0" borderId="61" xfId="1" applyNumberFormat="1" applyFont="1" applyBorder="1" applyAlignment="1">
      <alignment horizontal="right" vertical="center"/>
    </xf>
    <xf numFmtId="0" fontId="66" fillId="0" borderId="119" xfId="1" applyFont="1" applyBorder="1" applyAlignment="1">
      <alignment horizontal="center" vertical="center"/>
    </xf>
    <xf numFmtId="0" fontId="66" fillId="0" borderId="71" xfId="1" applyFont="1" applyBorder="1" applyAlignment="1">
      <alignment horizontal="center" vertical="center"/>
    </xf>
    <xf numFmtId="181" fontId="66" fillId="0" borderId="21" xfId="1" applyNumberFormat="1" applyFont="1" applyBorder="1" applyAlignment="1">
      <alignment horizontal="right" vertical="center"/>
    </xf>
    <xf numFmtId="0" fontId="66" fillId="0" borderId="25" xfId="1" applyFont="1" applyBorder="1" applyAlignment="1">
      <alignment horizontal="right" shrinkToFit="1"/>
    </xf>
    <xf numFmtId="0" fontId="66" fillId="8" borderId="0" xfId="1" applyFont="1" applyFill="1" applyAlignment="1">
      <alignment horizontal="center" vertical="center"/>
    </xf>
    <xf numFmtId="0" fontId="37" fillId="2" borderId="20" xfId="1" applyFont="1" applyFill="1" applyBorder="1" applyAlignment="1">
      <alignment horizontal="center" vertical="center" textRotation="255"/>
    </xf>
    <xf numFmtId="0" fontId="66" fillId="2" borderId="0" xfId="1" applyFont="1" applyFill="1" applyAlignment="1">
      <alignment horizontal="center" vertical="center"/>
    </xf>
    <xf numFmtId="0" fontId="66" fillId="2" borderId="24" xfId="1" applyFont="1" applyFill="1" applyBorder="1" applyAlignment="1">
      <alignment horizontal="center" vertical="center"/>
    </xf>
    <xf numFmtId="0" fontId="37" fillId="6" borderId="78" xfId="1" applyFont="1" applyFill="1" applyBorder="1" applyAlignment="1">
      <alignment horizontal="center" vertical="center"/>
    </xf>
    <xf numFmtId="0" fontId="66" fillId="2" borderId="116" xfId="1" applyFont="1" applyFill="1" applyBorder="1" applyAlignment="1">
      <alignment horizontal="center" vertical="center"/>
    </xf>
    <xf numFmtId="0" fontId="66" fillId="2" borderId="25" xfId="1" applyFont="1" applyFill="1" applyBorder="1" applyAlignment="1">
      <alignment horizontal="distributed" vertical="center" justifyLastLine="1"/>
    </xf>
    <xf numFmtId="0" fontId="66" fillId="2" borderId="78" xfId="1" applyFont="1" applyFill="1" applyBorder="1" applyAlignment="1">
      <alignment horizontal="distributed" vertical="center" justifyLastLine="1"/>
    </xf>
    <xf numFmtId="0" fontId="66" fillId="2" borderId="77" xfId="1" applyFont="1" applyFill="1" applyBorder="1" applyAlignment="1">
      <alignment horizontal="distributed" vertical="center" justifyLastLine="1"/>
    </xf>
    <xf numFmtId="0" fontId="66" fillId="2" borderId="8" xfId="1" applyFont="1" applyFill="1" applyBorder="1" applyAlignment="1">
      <alignment horizontal="center" vertical="center" shrinkToFit="1"/>
    </xf>
    <xf numFmtId="0" fontId="70" fillId="2" borderId="112" xfId="1" applyFont="1" applyFill="1" applyBorder="1" applyAlignment="1">
      <alignment horizontal="center" vertical="center" wrapText="1" shrinkToFit="1"/>
    </xf>
    <xf numFmtId="0" fontId="70" fillId="2" borderId="117" xfId="1" applyFont="1" applyFill="1" applyBorder="1" applyAlignment="1">
      <alignment horizontal="center" vertical="center" wrapText="1"/>
    </xf>
    <xf numFmtId="0" fontId="66" fillId="8" borderId="8" xfId="1" applyFont="1" applyFill="1" applyBorder="1" applyAlignment="1">
      <alignment horizontal="center" vertical="center"/>
    </xf>
    <xf numFmtId="0" fontId="66" fillId="8" borderId="108" xfId="1" applyFont="1" applyFill="1" applyBorder="1">
      <alignment vertical="center"/>
    </xf>
    <xf numFmtId="0" fontId="66" fillId="8" borderId="27" xfId="1" applyFont="1" applyFill="1" applyBorder="1">
      <alignment vertical="center"/>
    </xf>
    <xf numFmtId="0" fontId="35" fillId="6" borderId="8" xfId="1" applyFont="1" applyFill="1" applyBorder="1" applyAlignment="1">
      <alignment horizontal="center" vertical="center"/>
    </xf>
    <xf numFmtId="0" fontId="66" fillId="0" borderId="77" xfId="1" applyFont="1" applyBorder="1">
      <alignment vertical="center"/>
    </xf>
    <xf numFmtId="0" fontId="35" fillId="2" borderId="27" xfId="1" applyFont="1" applyFill="1" applyBorder="1" applyAlignment="1">
      <alignment vertical="center" wrapText="1"/>
    </xf>
    <xf numFmtId="0" fontId="35" fillId="2" borderId="24" xfId="1" applyFont="1" applyFill="1" applyBorder="1" applyAlignment="1">
      <alignment vertical="center" wrapText="1"/>
    </xf>
    <xf numFmtId="0" fontId="37" fillId="2" borderId="21" xfId="1" applyFont="1" applyFill="1" applyBorder="1" applyAlignment="1">
      <alignment vertical="center" wrapText="1"/>
    </xf>
    <xf numFmtId="0" fontId="37" fillId="2" borderId="71" xfId="1" applyFont="1" applyFill="1" applyBorder="1" applyAlignment="1">
      <alignment vertical="center" wrapText="1"/>
    </xf>
    <xf numFmtId="0" fontId="66" fillId="3" borderId="114" xfId="1" applyFont="1" applyFill="1" applyBorder="1" applyAlignment="1">
      <alignment horizontal="right" vertical="center"/>
    </xf>
    <xf numFmtId="0" fontId="66" fillId="3" borderId="25" xfId="1" applyFont="1" applyFill="1" applyBorder="1" applyAlignment="1">
      <alignment horizontal="right" vertical="center"/>
    </xf>
    <xf numFmtId="181" fontId="66" fillId="3" borderId="113" xfId="1" applyNumberFormat="1" applyFont="1" applyFill="1" applyBorder="1" applyAlignment="1">
      <alignment horizontal="right" vertical="center"/>
    </xf>
    <xf numFmtId="181" fontId="66" fillId="3" borderId="78" xfId="1" applyNumberFormat="1" applyFont="1" applyFill="1" applyBorder="1" applyAlignment="1">
      <alignment horizontal="right" vertical="center"/>
    </xf>
    <xf numFmtId="0" fontId="66" fillId="3" borderId="114" xfId="1" applyFont="1" applyFill="1" applyBorder="1" applyAlignment="1">
      <alignment horizontal="right" vertical="center" shrinkToFit="1"/>
    </xf>
    <xf numFmtId="0" fontId="66" fillId="3" borderId="78" xfId="1" applyFont="1" applyFill="1" applyBorder="1" applyAlignment="1">
      <alignment horizontal="right" vertical="center" shrinkToFit="1"/>
    </xf>
    <xf numFmtId="0" fontId="66" fillId="3" borderId="25" xfId="1" applyFont="1" applyFill="1" applyBorder="1" applyAlignment="1">
      <alignment horizontal="right" vertical="center" shrinkToFit="1"/>
    </xf>
    <xf numFmtId="181" fontId="66" fillId="3" borderId="25" xfId="1" applyNumberFormat="1" applyFont="1" applyFill="1" applyBorder="1" applyAlignment="1">
      <alignment horizontal="right" vertical="center"/>
    </xf>
    <xf numFmtId="0" fontId="66" fillId="4" borderId="25" xfId="1" applyFont="1" applyFill="1" applyBorder="1" applyAlignment="1"/>
    <xf numFmtId="0" fontId="66" fillId="4" borderId="78" xfId="1" applyFont="1" applyFill="1" applyBorder="1" applyAlignment="1"/>
    <xf numFmtId="0" fontId="35" fillId="2" borderId="13" xfId="1" applyFont="1" applyFill="1" applyBorder="1" applyAlignment="1">
      <alignment horizontal="center" vertical="center"/>
    </xf>
    <xf numFmtId="0" fontId="35" fillId="2" borderId="0" xfId="1" applyFont="1" applyFill="1" applyAlignment="1">
      <alignment horizontal="center" vertical="center"/>
    </xf>
    <xf numFmtId="0" fontId="35" fillId="2" borderId="13" xfId="1" applyFont="1" applyFill="1" applyBorder="1" applyAlignment="1">
      <alignment horizontal="center" vertical="center" wrapText="1" shrinkToFit="1"/>
    </xf>
    <xf numFmtId="0" fontId="35" fillId="2" borderId="24" xfId="1" applyFont="1" applyFill="1" applyBorder="1">
      <alignment vertical="center"/>
    </xf>
    <xf numFmtId="0" fontId="35" fillId="2" borderId="71" xfId="1" applyFont="1" applyFill="1" applyBorder="1">
      <alignment vertical="center"/>
    </xf>
    <xf numFmtId="0" fontId="66" fillId="2" borderId="13" xfId="1" applyFont="1" applyFill="1" applyBorder="1" applyAlignment="1">
      <alignment horizontal="center" vertical="center" shrinkToFit="1"/>
    </xf>
    <xf numFmtId="0" fontId="35" fillId="2" borderId="115" xfId="1" applyFont="1" applyFill="1" applyBorder="1" applyAlignment="1">
      <alignment horizontal="center" vertical="center" wrapText="1"/>
    </xf>
    <xf numFmtId="0" fontId="35" fillId="2" borderId="118" xfId="1" applyFont="1" applyFill="1" applyBorder="1" applyAlignment="1">
      <alignment horizontal="center" vertical="center" wrapText="1"/>
    </xf>
    <xf numFmtId="0" fontId="35" fillId="2" borderId="27" xfId="1" applyFont="1" applyFill="1" applyBorder="1" applyAlignment="1">
      <alignment horizontal="center" vertical="center" wrapText="1" shrinkToFit="1"/>
    </xf>
    <xf numFmtId="0" fontId="35" fillId="2" borderId="71" xfId="1" applyFont="1" applyFill="1" applyBorder="1" applyAlignment="1">
      <alignment horizontal="center" vertical="center" wrapText="1" shrinkToFit="1"/>
    </xf>
    <xf numFmtId="0" fontId="37" fillId="2" borderId="112" xfId="1" applyFont="1" applyFill="1" applyBorder="1" applyAlignment="1">
      <alignment horizontal="center" vertical="center"/>
    </xf>
    <xf numFmtId="0" fontId="37" fillId="2" borderId="117" xfId="1" applyFont="1" applyFill="1" applyBorder="1" applyAlignment="1">
      <alignment horizontal="center" vertical="center"/>
    </xf>
    <xf numFmtId="0" fontId="37" fillId="0" borderId="11" xfId="1" applyFont="1" applyBorder="1">
      <alignment vertical="center"/>
    </xf>
    <xf numFmtId="0" fontId="37" fillId="0" borderId="20" xfId="1" applyFont="1" applyBorder="1">
      <alignment vertical="center"/>
    </xf>
    <xf numFmtId="0" fontId="66" fillId="0" borderId="113" xfId="1" applyFont="1" applyBorder="1" applyAlignment="1">
      <alignment horizontal="right" vertical="center"/>
    </xf>
    <xf numFmtId="0" fontId="84" fillId="0" borderId="25" xfId="1" applyFont="1" applyBorder="1">
      <alignment vertical="center"/>
    </xf>
    <xf numFmtId="0" fontId="84" fillId="0" borderId="78" xfId="1" applyFont="1" applyBorder="1">
      <alignment vertical="center"/>
    </xf>
    <xf numFmtId="0" fontId="84" fillId="0" borderId="77" xfId="1" applyFont="1" applyBorder="1">
      <alignment vertical="center"/>
    </xf>
    <xf numFmtId="0" fontId="66" fillId="0" borderId="21" xfId="1" applyFont="1" applyBorder="1" applyAlignment="1">
      <alignment horizontal="center" vertical="center"/>
    </xf>
    <xf numFmtId="0" fontId="84" fillId="0" borderId="21" xfId="1" applyFont="1" applyBorder="1" applyAlignment="1">
      <alignment horizontal="left" vertical="center"/>
    </xf>
    <xf numFmtId="0" fontId="84" fillId="0" borderId="61" xfId="1" applyFont="1" applyBorder="1" applyAlignment="1">
      <alignment horizontal="left" vertical="center"/>
    </xf>
    <xf numFmtId="0" fontId="84" fillId="0" borderId="71" xfId="1" applyFont="1" applyBorder="1" applyAlignment="1">
      <alignment horizontal="left" vertical="center"/>
    </xf>
    <xf numFmtId="0" fontId="84" fillId="2" borderId="25" xfId="1" applyFont="1" applyFill="1" applyBorder="1" applyAlignment="1">
      <alignment vertical="center" shrinkToFit="1"/>
    </xf>
    <xf numFmtId="0" fontId="84" fillId="2" borderId="78" xfId="1" applyFont="1" applyFill="1" applyBorder="1" applyAlignment="1">
      <alignment vertical="center" shrinkToFit="1"/>
    </xf>
    <xf numFmtId="0" fontId="84" fillId="2" borderId="77" xfId="1" applyFont="1" applyFill="1" applyBorder="1" applyAlignment="1">
      <alignment vertical="center" shrinkToFit="1"/>
    </xf>
    <xf numFmtId="0" fontId="66" fillId="2" borderId="6" xfId="1" applyFont="1" applyFill="1" applyBorder="1" applyAlignment="1">
      <alignment horizontal="center" vertical="center" wrapText="1"/>
    </xf>
    <xf numFmtId="0" fontId="66" fillId="2" borderId="11" xfId="1" applyFont="1" applyFill="1" applyBorder="1" applyAlignment="1">
      <alignment horizontal="center" vertical="center" wrapText="1"/>
    </xf>
    <xf numFmtId="0" fontId="66" fillId="2" borderId="20" xfId="1" applyFont="1" applyFill="1" applyBorder="1" applyAlignment="1">
      <alignment horizontal="center" vertical="center" wrapText="1"/>
    </xf>
    <xf numFmtId="0" fontId="35" fillId="2" borderId="111" xfId="1" applyFont="1" applyFill="1" applyBorder="1" applyAlignment="1">
      <alignment horizontal="center" vertical="center" wrapText="1" shrinkToFit="1"/>
    </xf>
    <xf numFmtId="0" fontId="37" fillId="2" borderId="112" xfId="1" applyFont="1" applyFill="1" applyBorder="1" applyAlignment="1">
      <alignment horizontal="center" vertical="center" shrinkToFit="1"/>
    </xf>
    <xf numFmtId="0" fontId="35" fillId="2" borderId="125" xfId="1" applyFont="1" applyFill="1" applyBorder="1" applyAlignment="1">
      <alignment horizontal="center" vertical="center" wrapText="1" shrinkToFit="1"/>
    </xf>
    <xf numFmtId="0" fontId="35" fillId="2" borderId="127" xfId="1" applyFont="1" applyFill="1" applyBorder="1" applyAlignment="1">
      <alignment horizontal="center" vertical="center" wrapText="1" shrinkToFit="1"/>
    </xf>
    <xf numFmtId="0" fontId="71" fillId="2" borderId="125" xfId="1" applyFont="1" applyFill="1" applyBorder="1" applyAlignment="1">
      <alignment horizontal="center" vertical="center" wrapText="1" shrinkToFit="1"/>
    </xf>
    <xf numFmtId="0" fontId="71" fillId="2" borderId="127" xfId="1" applyFont="1" applyFill="1" applyBorder="1" applyAlignment="1">
      <alignment horizontal="center" vertical="center" wrapText="1" shrinkToFit="1"/>
    </xf>
    <xf numFmtId="0" fontId="35" fillId="2" borderId="112" xfId="1" applyFont="1" applyFill="1" applyBorder="1" applyAlignment="1">
      <alignment horizontal="center" vertical="center" wrapText="1" shrinkToFit="1"/>
    </xf>
    <xf numFmtId="0" fontId="35" fillId="2" borderId="173" xfId="1" applyFont="1" applyFill="1" applyBorder="1" applyAlignment="1">
      <alignment horizontal="center" vertical="center" wrapText="1" shrinkToFit="1"/>
    </xf>
    <xf numFmtId="0" fontId="70" fillId="2" borderId="118" xfId="1" applyFont="1" applyFill="1" applyBorder="1" applyAlignment="1">
      <alignment horizontal="center" vertical="center" wrapText="1"/>
    </xf>
    <xf numFmtId="0" fontId="72" fillId="2" borderId="108" xfId="1" applyFont="1" applyFill="1" applyBorder="1">
      <alignment vertical="center"/>
    </xf>
    <xf numFmtId="0" fontId="72" fillId="2" borderId="27" xfId="1" applyFont="1" applyFill="1" applyBorder="1">
      <alignment vertical="center"/>
    </xf>
    <xf numFmtId="0" fontId="72" fillId="2" borderId="0" xfId="1" applyFont="1" applyFill="1">
      <alignment vertical="center"/>
    </xf>
    <xf numFmtId="0" fontId="72" fillId="2" borderId="24" xfId="1" applyFont="1" applyFill="1" applyBorder="1">
      <alignment vertical="center"/>
    </xf>
    <xf numFmtId="0" fontId="72" fillId="2" borderId="21" xfId="1" applyFont="1" applyFill="1" applyBorder="1">
      <alignment vertical="center"/>
    </xf>
    <xf numFmtId="0" fontId="72" fillId="2" borderId="61" xfId="1" applyFont="1" applyFill="1" applyBorder="1">
      <alignment vertical="center"/>
    </xf>
    <xf numFmtId="0" fontId="72" fillId="2" borderId="71" xfId="1" applyFont="1" applyFill="1" applyBorder="1">
      <alignment vertical="center"/>
    </xf>
    <xf numFmtId="0" fontId="35" fillId="2" borderId="24" xfId="1" applyFont="1" applyFill="1" applyBorder="1" applyAlignment="1">
      <alignment horizontal="center" vertical="center"/>
    </xf>
    <xf numFmtId="0" fontId="84" fillId="3" borderId="114" xfId="1" applyFont="1" applyFill="1" applyBorder="1" applyAlignment="1">
      <alignment horizontal="right"/>
    </xf>
    <xf numFmtId="0" fontId="84" fillId="0" borderId="25" xfId="1" applyFont="1" applyBorder="1" applyAlignment="1">
      <alignment horizontal="center"/>
    </xf>
    <xf numFmtId="0" fontId="84" fillId="0" borderId="78" xfId="1" applyFont="1" applyBorder="1" applyAlignment="1">
      <alignment horizontal="center"/>
    </xf>
    <xf numFmtId="0" fontId="84" fillId="0" borderId="77" xfId="1" applyFont="1" applyBorder="1" applyAlignment="1">
      <alignment horizontal="center"/>
    </xf>
    <xf numFmtId="0" fontId="72" fillId="0" borderId="78" xfId="1" applyFont="1" applyBorder="1" applyAlignment="1">
      <alignment horizontal="center"/>
    </xf>
    <xf numFmtId="0" fontId="72" fillId="0" borderId="77" xfId="1" applyFont="1" applyBorder="1" applyAlignment="1">
      <alignment horizontal="center"/>
    </xf>
    <xf numFmtId="0" fontId="72" fillId="0" borderId="78" xfId="1" applyFont="1" applyBorder="1" applyAlignment="1"/>
    <xf numFmtId="0" fontId="84" fillId="0" borderId="25" xfId="1" applyFont="1" applyBorder="1" applyAlignment="1"/>
    <xf numFmtId="0" fontId="84" fillId="0" borderId="78" xfId="1" applyFont="1" applyBorder="1" applyAlignment="1"/>
    <xf numFmtId="0" fontId="84" fillId="0" borderId="113" xfId="1" applyFont="1" applyBorder="1" applyAlignment="1"/>
    <xf numFmtId="0" fontId="84" fillId="0" borderId="114" xfId="1" applyFont="1" applyBorder="1" applyAlignment="1"/>
    <xf numFmtId="0" fontId="84" fillId="6" borderId="25" xfId="1" applyFont="1" applyFill="1" applyBorder="1" applyAlignment="1">
      <alignment horizontal="right"/>
    </xf>
    <xf numFmtId="0" fontId="84" fillId="6" borderId="78" xfId="1" applyFont="1" applyFill="1" applyBorder="1" applyAlignment="1">
      <alignment horizontal="right"/>
    </xf>
    <xf numFmtId="0" fontId="84" fillId="0" borderId="25" xfId="1" applyFont="1" applyBorder="1" applyAlignment="1">
      <alignment horizontal="right"/>
    </xf>
    <xf numFmtId="0" fontId="84" fillId="0" borderId="78" xfId="1" applyFont="1" applyBorder="1" applyAlignment="1">
      <alignment horizontal="right"/>
    </xf>
    <xf numFmtId="181" fontId="84" fillId="3" borderId="25" xfId="1" applyNumberFormat="1" applyFont="1" applyFill="1" applyBorder="1" applyAlignment="1">
      <alignment horizontal="right"/>
    </xf>
    <xf numFmtId="181" fontId="84" fillId="3" borderId="78" xfId="1" applyNumberFormat="1" applyFont="1" applyFill="1" applyBorder="1" applyAlignment="1">
      <alignment horizontal="right"/>
    </xf>
    <xf numFmtId="0" fontId="84" fillId="3" borderId="113" xfId="1" applyFont="1" applyFill="1" applyBorder="1" applyAlignment="1">
      <alignment horizontal="right"/>
    </xf>
    <xf numFmtId="0" fontId="84" fillId="0" borderId="113" xfId="1" applyFont="1" applyBorder="1" applyAlignment="1">
      <alignment horizontal="center"/>
    </xf>
    <xf numFmtId="0" fontId="84" fillId="3" borderId="8" xfId="1" applyFont="1" applyFill="1" applyBorder="1" applyAlignment="1">
      <alignment horizontal="right"/>
    </xf>
    <xf numFmtId="0" fontId="84" fillId="0" borderId="108" xfId="1" applyFont="1" applyBorder="1" applyAlignment="1">
      <alignment horizontal="right"/>
    </xf>
    <xf numFmtId="0" fontId="84" fillId="8" borderId="8" xfId="1" applyFont="1" applyFill="1" applyBorder="1" applyAlignment="1">
      <alignment horizontal="center" vertical="center"/>
    </xf>
    <xf numFmtId="0" fontId="84" fillId="8" borderId="108" xfId="1" applyFont="1" applyFill="1" applyBorder="1">
      <alignment vertical="center"/>
    </xf>
    <xf numFmtId="0" fontId="84" fillId="8" borderId="27" xfId="1" applyFont="1" applyFill="1" applyBorder="1">
      <alignment vertical="center"/>
    </xf>
    <xf numFmtId="0" fontId="66" fillId="2" borderId="8" xfId="1" applyFont="1" applyFill="1" applyBorder="1" applyAlignment="1">
      <alignment horizontal="center" vertical="center" textRotation="255"/>
    </xf>
    <xf numFmtId="0" fontId="66" fillId="2" borderId="13" xfId="1" applyFont="1" applyFill="1" applyBorder="1" applyAlignment="1">
      <alignment horizontal="center" vertical="center" textRotation="255"/>
    </xf>
    <xf numFmtId="0" fontId="37" fillId="2" borderId="13" xfId="1" applyFont="1" applyFill="1" applyBorder="1" applyAlignment="1">
      <alignment horizontal="center" vertical="center" textRotation="255"/>
    </xf>
    <xf numFmtId="0" fontId="72" fillId="2" borderId="27" xfId="1" applyFont="1" applyFill="1" applyBorder="1" applyAlignment="1">
      <alignment horizontal="center" vertical="center"/>
    </xf>
    <xf numFmtId="0" fontId="72" fillId="2" borderId="71" xfId="1" applyFont="1" applyFill="1" applyBorder="1" applyAlignment="1">
      <alignment horizontal="center" vertical="center"/>
    </xf>
    <xf numFmtId="0" fontId="72" fillId="2" borderId="115" xfId="1" applyFont="1" applyFill="1" applyBorder="1" applyAlignment="1">
      <alignment horizontal="center" vertical="center"/>
    </xf>
    <xf numFmtId="0" fontId="72" fillId="2" borderId="118" xfId="1" applyFont="1" applyFill="1" applyBorder="1" applyAlignment="1">
      <alignment horizontal="center" vertical="center"/>
    </xf>
    <xf numFmtId="0" fontId="66" fillId="0" borderId="8" xfId="1" applyFont="1" applyBorder="1" applyAlignment="1">
      <alignment horizontal="distributed" vertical="center" indent="1"/>
    </xf>
    <xf numFmtId="0" fontId="66" fillId="0" borderId="108" xfId="1" applyFont="1" applyBorder="1" applyAlignment="1">
      <alignment horizontal="distributed" vertical="center" indent="1"/>
    </xf>
    <xf numFmtId="0" fontId="37" fillId="0" borderId="27" xfId="1" applyFont="1" applyBorder="1" applyAlignment="1">
      <alignment horizontal="distributed" vertical="center"/>
    </xf>
    <xf numFmtId="0" fontId="85" fillId="2" borderId="8" xfId="1" applyFont="1" applyFill="1" applyBorder="1" applyAlignment="1">
      <alignment horizontal="center" vertical="center" wrapText="1"/>
    </xf>
    <xf numFmtId="0" fontId="85" fillId="2" borderId="108" xfId="1" applyFont="1" applyFill="1" applyBorder="1" applyAlignment="1">
      <alignment horizontal="center" vertical="center"/>
    </xf>
    <xf numFmtId="0" fontId="85" fillId="2" borderId="27" xfId="1" applyFont="1" applyFill="1" applyBorder="1">
      <alignment vertical="center"/>
    </xf>
    <xf numFmtId="0" fontId="85" fillId="2" borderId="13" xfId="1" applyFont="1" applyFill="1" applyBorder="1" applyAlignment="1">
      <alignment horizontal="center" vertical="center" wrapText="1"/>
    </xf>
    <xf numFmtId="0" fontId="85" fillId="2" borderId="0" xfId="1" applyFont="1" applyFill="1" applyAlignment="1">
      <alignment horizontal="center" vertical="center"/>
    </xf>
    <xf numFmtId="0" fontId="85" fillId="2" borderId="24" xfId="1" applyFont="1" applyFill="1" applyBorder="1">
      <alignment vertical="center"/>
    </xf>
    <xf numFmtId="0" fontId="85" fillId="2" borderId="21" xfId="1" applyFont="1" applyFill="1" applyBorder="1" applyAlignment="1">
      <alignment horizontal="center" vertical="center"/>
    </xf>
    <xf numFmtId="0" fontId="85" fillId="2" borderId="61" xfId="1" applyFont="1" applyFill="1" applyBorder="1" applyAlignment="1">
      <alignment horizontal="center" vertical="center"/>
    </xf>
    <xf numFmtId="0" fontId="85" fillId="2" borderId="71" xfId="1" applyFont="1" applyFill="1" applyBorder="1">
      <alignment vertical="center"/>
    </xf>
    <xf numFmtId="0" fontId="84" fillId="2" borderId="109" xfId="1" applyFont="1" applyFill="1" applyBorder="1" applyAlignment="1">
      <alignment horizontal="center" vertical="center" wrapText="1" shrinkToFit="1"/>
    </xf>
    <xf numFmtId="0" fontId="84" fillId="2" borderId="110" xfId="1" applyFont="1" applyFill="1" applyBorder="1" applyAlignment="1">
      <alignment horizontal="center" vertical="center" wrapText="1" shrinkToFit="1"/>
    </xf>
    <xf numFmtId="0" fontId="85" fillId="2" borderId="8" xfId="1" applyFont="1" applyFill="1" applyBorder="1" applyAlignment="1">
      <alignment horizontal="center" vertical="center" wrapText="1" shrinkToFit="1"/>
    </xf>
    <xf numFmtId="0" fontId="72" fillId="2" borderId="108" xfId="1" applyFont="1" applyFill="1" applyBorder="1" applyAlignment="1">
      <alignment horizontal="center" vertical="center" wrapText="1"/>
    </xf>
    <xf numFmtId="0" fontId="72" fillId="2" borderId="27" xfId="1" applyFont="1" applyFill="1" applyBorder="1" applyAlignment="1">
      <alignment horizontal="center" vertical="center" wrapText="1"/>
    </xf>
    <xf numFmtId="0" fontId="72" fillId="2" borderId="13" xfId="1" applyFont="1" applyFill="1" applyBorder="1" applyAlignment="1">
      <alignment horizontal="center" vertical="center" wrapText="1"/>
    </xf>
    <xf numFmtId="0" fontId="72" fillId="2" borderId="0" xfId="1" applyFont="1" applyFill="1" applyAlignment="1">
      <alignment horizontal="center" vertical="center" wrapText="1"/>
    </xf>
    <xf numFmtId="0" fontId="72" fillId="2" borderId="24" xfId="1" applyFont="1" applyFill="1" applyBorder="1" applyAlignment="1">
      <alignment horizontal="center" vertical="center" wrapText="1"/>
    </xf>
    <xf numFmtId="0" fontId="72" fillId="2" borderId="21" xfId="1" applyFont="1" applyFill="1" applyBorder="1" applyAlignment="1">
      <alignment horizontal="center" vertical="center" wrapText="1"/>
    </xf>
    <xf numFmtId="0" fontId="72" fillId="2" borderId="61" xfId="1" applyFont="1" applyFill="1" applyBorder="1" applyAlignment="1">
      <alignment horizontal="center" vertical="center" wrapText="1"/>
    </xf>
    <xf numFmtId="0" fontId="72" fillId="2" borderId="71" xfId="1" applyFont="1" applyFill="1" applyBorder="1" applyAlignment="1">
      <alignment horizontal="center" vertical="center" wrapText="1"/>
    </xf>
    <xf numFmtId="0" fontId="66" fillId="0" borderId="8" xfId="1" applyFont="1" applyBorder="1" applyAlignment="1">
      <alignment horizontal="left" vertical="center"/>
    </xf>
    <xf numFmtId="0" fontId="66" fillId="0" borderId="108" xfId="1" applyFont="1" applyBorder="1" applyAlignment="1">
      <alignment horizontal="left" vertical="center"/>
    </xf>
    <xf numFmtId="0" fontId="37" fillId="0" borderId="108" xfId="1" applyFont="1" applyBorder="1" applyAlignment="1">
      <alignment horizontal="left" vertical="center"/>
    </xf>
    <xf numFmtId="0" fontId="37" fillId="0" borderId="27" xfId="1" applyFont="1" applyBorder="1" applyAlignment="1">
      <alignment horizontal="left" vertical="center"/>
    </xf>
    <xf numFmtId="0" fontId="84" fillId="0" borderId="116" xfId="1" applyFont="1" applyBorder="1" applyAlignment="1">
      <alignment horizontal="center"/>
    </xf>
    <xf numFmtId="0" fontId="66" fillId="2" borderId="78" xfId="1" applyFont="1" applyFill="1" applyBorder="1" applyAlignment="1">
      <alignment horizontal="distributed" vertical="center" indent="1"/>
    </xf>
    <xf numFmtId="0" fontId="37" fillId="2" borderId="77" xfId="1" applyFont="1" applyFill="1" applyBorder="1" applyAlignment="1">
      <alignment horizontal="distributed" vertical="center"/>
    </xf>
    <xf numFmtId="0" fontId="0" fillId="0" borderId="0" xfId="0" applyAlignment="1">
      <alignment horizontal="left" vertical="center"/>
    </xf>
    <xf numFmtId="0" fontId="22" fillId="0" borderId="0" xfId="1" applyFont="1" applyAlignment="1">
      <alignment horizontal="left" vertical="center" wrapText="1"/>
    </xf>
    <xf numFmtId="0" fontId="22" fillId="0" borderId="0" xfId="0" applyFont="1" applyAlignment="1">
      <alignment horizontal="left" vertical="center" wrapText="1"/>
    </xf>
    <xf numFmtId="0" fontId="13" fillId="0" borderId="0" xfId="1" applyFont="1" applyAlignment="1">
      <alignment horizontal="left" vertical="top" wrapText="1"/>
    </xf>
    <xf numFmtId="0" fontId="13" fillId="0" borderId="0" xfId="1" applyFont="1" applyAlignment="1">
      <alignment horizontal="left" vertical="top"/>
    </xf>
    <xf numFmtId="176" fontId="66" fillId="2" borderId="26" xfId="1" applyNumberFormat="1" applyFont="1" applyFill="1" applyBorder="1" applyAlignment="1">
      <alignment horizontal="center" vertical="center" wrapText="1"/>
    </xf>
    <xf numFmtId="176" fontId="66" fillId="2" borderId="27" xfId="1" applyNumberFormat="1" applyFont="1" applyFill="1" applyBorder="1" applyAlignment="1">
      <alignment horizontal="center" vertical="center" wrapText="1"/>
    </xf>
    <xf numFmtId="176" fontId="66" fillId="2" borderId="16" xfId="1" applyNumberFormat="1" applyFont="1" applyFill="1" applyBorder="1" applyAlignment="1">
      <alignment horizontal="center" vertical="center" wrapText="1"/>
    </xf>
    <xf numFmtId="176" fontId="66" fillId="2" borderId="24" xfId="1" applyNumberFormat="1" applyFont="1" applyFill="1" applyBorder="1" applyAlignment="1">
      <alignment horizontal="center" vertical="center" wrapText="1"/>
    </xf>
    <xf numFmtId="176" fontId="66" fillId="2" borderId="28" xfId="1" applyNumberFormat="1" applyFont="1" applyFill="1" applyBorder="1" applyAlignment="1">
      <alignment horizontal="center" vertical="center" wrapText="1"/>
    </xf>
    <xf numFmtId="176" fontId="66" fillId="2" borderId="29" xfId="1" applyNumberFormat="1" applyFont="1" applyFill="1" applyBorder="1" applyAlignment="1">
      <alignment horizontal="center" vertical="center" wrapText="1"/>
    </xf>
    <xf numFmtId="2" fontId="7" fillId="4" borderId="38" xfId="2" applyNumberFormat="1" applyFont="1" applyFill="1" applyBorder="1" applyAlignment="1">
      <alignment horizontal="center" vertical="center"/>
    </xf>
    <xf numFmtId="2" fontId="7" fillId="4" borderId="39" xfId="2" applyNumberFormat="1" applyFont="1" applyFill="1" applyBorder="1" applyAlignment="1">
      <alignment horizontal="center" vertical="center"/>
    </xf>
    <xf numFmtId="2" fontId="7" fillId="4" borderId="40" xfId="2" applyNumberFormat="1" applyFont="1" applyFill="1" applyBorder="1" applyAlignment="1">
      <alignment horizontal="center" vertical="center"/>
    </xf>
    <xf numFmtId="0" fontId="31" fillId="2" borderId="181" xfId="1" applyFont="1" applyFill="1" applyBorder="1" applyAlignment="1">
      <alignment horizontal="center" vertical="center" wrapText="1"/>
    </xf>
    <xf numFmtId="0" fontId="31" fillId="2" borderId="39" xfId="1" applyFont="1" applyFill="1" applyBorder="1" applyAlignment="1">
      <alignment horizontal="center" vertical="center" wrapText="1"/>
    </xf>
    <xf numFmtId="0" fontId="31" fillId="2" borderId="40" xfId="1" applyFont="1" applyFill="1" applyBorder="1" applyAlignment="1">
      <alignment horizontal="center" vertical="center" wrapText="1"/>
    </xf>
    <xf numFmtId="0" fontId="66" fillId="2" borderId="41" xfId="1" applyFont="1" applyFill="1" applyBorder="1" applyAlignment="1">
      <alignment horizontal="center" vertical="center" wrapText="1"/>
    </xf>
    <xf numFmtId="0" fontId="66" fillId="2" borderId="10" xfId="1" applyFont="1" applyFill="1" applyBorder="1" applyAlignment="1">
      <alignment horizontal="center" vertical="center" wrapText="1"/>
    </xf>
    <xf numFmtId="0" fontId="66" fillId="2" borderId="23" xfId="1" applyFont="1" applyFill="1" applyBorder="1" applyAlignment="1">
      <alignment horizontal="center" vertical="center" wrapText="1"/>
    </xf>
    <xf numFmtId="2" fontId="58" fillId="4" borderId="6" xfId="2" applyNumberFormat="1" applyFont="1" applyFill="1" applyBorder="1" applyAlignment="1">
      <alignment horizontal="center" vertical="center"/>
    </xf>
    <xf numFmtId="2" fontId="58" fillId="4" borderId="11" xfId="2" applyNumberFormat="1" applyFont="1" applyFill="1" applyBorder="1" applyAlignment="1">
      <alignment horizontal="center" vertical="center"/>
    </xf>
    <xf numFmtId="2" fontId="58" fillId="4" borderId="20" xfId="2" applyNumberFormat="1" applyFont="1" applyFill="1" applyBorder="1" applyAlignment="1">
      <alignment horizontal="center" vertical="center"/>
    </xf>
    <xf numFmtId="0" fontId="92" fillId="0" borderId="15" xfId="0" applyFont="1" applyBorder="1" applyAlignment="1">
      <alignment horizontal="left" vertical="center" wrapText="1"/>
    </xf>
    <xf numFmtId="0" fontId="92" fillId="0" borderId="17" xfId="0" applyFont="1" applyBorder="1" applyAlignment="1">
      <alignment horizontal="left" vertical="center" wrapText="1"/>
    </xf>
    <xf numFmtId="0" fontId="66" fillId="2" borderId="5" xfId="1" applyFont="1" applyFill="1" applyBorder="1" applyAlignment="1">
      <alignment horizontal="center" vertical="center" wrapText="1"/>
    </xf>
    <xf numFmtId="0" fontId="66" fillId="2" borderId="65" xfId="1" applyFont="1" applyFill="1" applyBorder="1" applyAlignment="1">
      <alignment horizontal="center" vertical="center" wrapText="1"/>
    </xf>
    <xf numFmtId="176" fontId="31" fillId="2" borderId="35" xfId="1" applyNumberFormat="1" applyFont="1" applyFill="1" applyBorder="1" applyAlignment="1">
      <alignment horizontal="center" vertical="center" wrapText="1"/>
    </xf>
    <xf numFmtId="176" fontId="31" fillId="2" borderId="37" xfId="1" applyNumberFormat="1" applyFont="1" applyFill="1" applyBorder="1" applyAlignment="1">
      <alignment horizontal="center" vertical="center"/>
    </xf>
    <xf numFmtId="176" fontId="31" fillId="2" borderId="16" xfId="1" applyNumberFormat="1" applyFont="1" applyFill="1" applyBorder="1" applyAlignment="1">
      <alignment horizontal="center" vertical="center"/>
    </xf>
    <xf numFmtId="176" fontId="31" fillId="2" borderId="14" xfId="1" applyNumberFormat="1" applyFont="1" applyFill="1" applyBorder="1" applyAlignment="1">
      <alignment horizontal="center" vertical="center"/>
    </xf>
    <xf numFmtId="176" fontId="31" fillId="2" borderId="28" xfId="1" applyNumberFormat="1" applyFont="1" applyFill="1" applyBorder="1" applyAlignment="1">
      <alignment horizontal="center" vertical="center"/>
    </xf>
    <xf numFmtId="176" fontId="31" fillId="2" borderId="32" xfId="1" applyNumberFormat="1" applyFont="1" applyFill="1" applyBorder="1" applyAlignment="1">
      <alignment horizontal="center" vertical="center"/>
    </xf>
    <xf numFmtId="0" fontId="13" fillId="0" borderId="0" xfId="1" applyFont="1" applyAlignment="1">
      <alignment horizontal="left" vertical="center" wrapText="1"/>
    </xf>
    <xf numFmtId="0" fontId="13" fillId="0" borderId="0" xfId="0" applyFont="1" applyAlignment="1">
      <alignment horizontal="left" vertical="center" wrapText="1"/>
    </xf>
    <xf numFmtId="176" fontId="31" fillId="0" borderId="0" xfId="1" applyNumberFormat="1" applyFont="1">
      <alignment vertical="center"/>
    </xf>
    <xf numFmtId="0" fontId="37" fillId="0" borderId="0" xfId="1" applyFont="1">
      <alignment vertical="center"/>
    </xf>
    <xf numFmtId="0" fontId="58" fillId="0" borderId="16" xfId="1" applyFont="1" applyBorder="1">
      <alignment vertical="center"/>
    </xf>
    <xf numFmtId="0" fontId="58" fillId="0" borderId="14" xfId="1" applyFont="1" applyBorder="1">
      <alignment vertical="center"/>
    </xf>
    <xf numFmtId="0" fontId="58" fillId="0" borderId="28" xfId="1" applyFont="1" applyBorder="1">
      <alignment vertical="center"/>
    </xf>
    <xf numFmtId="0" fontId="58" fillId="0" borderId="32" xfId="1" applyFont="1" applyBorder="1">
      <alignment vertical="center"/>
    </xf>
    <xf numFmtId="0" fontId="35" fillId="5" borderId="67" xfId="1" applyFont="1" applyFill="1" applyBorder="1" applyAlignment="1">
      <alignment horizontal="center" vertical="center" textRotation="255" wrapText="1"/>
    </xf>
    <xf numFmtId="0" fontId="35" fillId="5" borderId="192" xfId="1" applyFont="1" applyFill="1" applyBorder="1" applyAlignment="1">
      <alignment horizontal="center" vertical="center" textRotation="255" wrapText="1"/>
    </xf>
    <xf numFmtId="176" fontId="31" fillId="2" borderId="16" xfId="1" applyNumberFormat="1" applyFont="1" applyFill="1" applyBorder="1" applyAlignment="1">
      <alignment horizontal="center" vertical="center" wrapText="1"/>
    </xf>
    <xf numFmtId="176" fontId="31" fillId="2" borderId="24" xfId="1" applyNumberFormat="1" applyFont="1" applyFill="1" applyBorder="1" applyAlignment="1">
      <alignment horizontal="center" vertical="center" wrapText="1"/>
    </xf>
    <xf numFmtId="176" fontId="31" fillId="2" borderId="28" xfId="1" applyNumberFormat="1" applyFont="1" applyFill="1" applyBorder="1" applyAlignment="1">
      <alignment horizontal="center" vertical="center" wrapText="1"/>
    </xf>
    <xf numFmtId="176" fontId="31" fillId="2" borderId="29" xfId="1" applyNumberFormat="1" applyFont="1" applyFill="1" applyBorder="1" applyAlignment="1">
      <alignment horizontal="center" vertical="center" wrapText="1"/>
    </xf>
    <xf numFmtId="2" fontId="58" fillId="3" borderId="38" xfId="1" applyNumberFormat="1" applyFont="1" applyFill="1" applyBorder="1" applyAlignment="1">
      <alignment horizontal="center" vertical="center"/>
    </xf>
    <xf numFmtId="2" fontId="58" fillId="3" borderId="39" xfId="1" applyNumberFormat="1" applyFont="1" applyFill="1" applyBorder="1" applyAlignment="1">
      <alignment horizontal="center" vertical="center"/>
    </xf>
    <xf numFmtId="2" fontId="58" fillId="3" borderId="40" xfId="1" applyNumberFormat="1" applyFont="1" applyFill="1" applyBorder="1" applyAlignment="1">
      <alignment horizontal="center" vertical="center"/>
    </xf>
    <xf numFmtId="0" fontId="37" fillId="2" borderId="67" xfId="1" applyFont="1" applyFill="1" applyBorder="1" applyAlignment="1">
      <alignment horizontal="center" vertical="center" wrapText="1"/>
    </xf>
    <xf numFmtId="0" fontId="37" fillId="2" borderId="68" xfId="1" applyFont="1" applyFill="1" applyBorder="1" applyAlignment="1">
      <alignment horizontal="center" vertical="center" wrapText="1"/>
    </xf>
    <xf numFmtId="0" fontId="31" fillId="2" borderId="41" xfId="1" applyFont="1" applyFill="1" applyBorder="1" applyAlignment="1">
      <alignment horizontal="center" vertical="center" textRotation="255" wrapText="1"/>
    </xf>
    <xf numFmtId="0" fontId="31" fillId="2" borderId="10" xfId="1" applyFont="1" applyFill="1" applyBorder="1" applyAlignment="1">
      <alignment horizontal="center" vertical="center" textRotation="255" wrapText="1"/>
    </xf>
    <xf numFmtId="0" fontId="31" fillId="2" borderId="65" xfId="1" applyFont="1" applyFill="1" applyBorder="1" applyAlignment="1">
      <alignment horizontal="center" vertical="center" textRotation="255" wrapText="1"/>
    </xf>
    <xf numFmtId="0" fontId="31" fillId="2" borderId="47" xfId="1" applyFont="1" applyFill="1" applyBorder="1" applyAlignment="1">
      <alignment horizontal="center" vertical="center" wrapText="1"/>
    </xf>
    <xf numFmtId="0" fontId="31" fillId="2" borderId="48" xfId="1" applyFont="1" applyFill="1" applyBorder="1" applyAlignment="1">
      <alignment horizontal="center" vertical="center" wrapText="1"/>
    </xf>
    <xf numFmtId="0" fontId="31" fillId="2" borderId="56" xfId="1" applyFont="1" applyFill="1" applyBorder="1" applyAlignment="1">
      <alignment horizontal="center" vertical="center" wrapText="1"/>
    </xf>
    <xf numFmtId="0" fontId="58" fillId="0" borderId="35" xfId="1" applyFont="1" applyBorder="1">
      <alignment vertical="center"/>
    </xf>
    <xf numFmtId="0" fontId="58" fillId="0" borderId="37" xfId="1" applyFont="1" applyBorder="1">
      <alignment vertical="center"/>
    </xf>
    <xf numFmtId="0" fontId="58" fillId="0" borderId="60" xfId="1" applyFont="1" applyBorder="1">
      <alignment vertical="center"/>
    </xf>
    <xf numFmtId="0" fontId="58" fillId="0" borderId="22" xfId="1" applyFont="1" applyBorder="1">
      <alignment vertical="center"/>
    </xf>
    <xf numFmtId="0" fontId="31" fillId="2" borderId="66" xfId="1" applyFont="1" applyFill="1" applyBorder="1" applyAlignment="1">
      <alignment horizontal="center" vertical="center" wrapText="1"/>
    </xf>
    <xf numFmtId="0" fontId="58" fillId="0" borderId="26" xfId="1" applyFont="1" applyBorder="1">
      <alignment vertical="center"/>
    </xf>
    <xf numFmtId="0" fontId="58" fillId="0" borderId="9" xfId="1" applyFont="1" applyBorder="1">
      <alignment vertical="center"/>
    </xf>
    <xf numFmtId="0" fontId="31" fillId="2" borderId="6" xfId="1" applyFont="1" applyFill="1" applyBorder="1" applyAlignment="1">
      <alignment horizontal="center" vertical="center" wrapText="1"/>
    </xf>
    <xf numFmtId="0" fontId="31" fillId="2" borderId="11" xfId="1" applyFont="1" applyFill="1" applyBorder="1" applyAlignment="1">
      <alignment horizontal="center" vertical="center" wrapText="1"/>
    </xf>
    <xf numFmtId="0" fontId="31" fillId="2" borderId="20" xfId="1" applyFont="1" applyFill="1" applyBorder="1" applyAlignment="1">
      <alignment horizontal="center" vertical="center" wrapText="1"/>
    </xf>
    <xf numFmtId="176" fontId="58" fillId="3" borderId="19" xfId="1" applyNumberFormat="1" applyFont="1" applyFill="1" applyBorder="1" applyAlignment="1">
      <alignment horizontal="center" vertical="center"/>
    </xf>
    <xf numFmtId="176" fontId="58" fillId="3" borderId="13" xfId="1" applyNumberFormat="1" applyFont="1" applyFill="1" applyBorder="1" applyAlignment="1">
      <alignment horizontal="center" vertical="center"/>
    </xf>
    <xf numFmtId="2" fontId="58" fillId="9" borderId="183" xfId="2" applyNumberFormat="1" applyFont="1" applyFill="1" applyBorder="1" applyAlignment="1">
      <alignment horizontal="center" vertical="center"/>
    </xf>
    <xf numFmtId="2" fontId="58" fillId="9" borderId="184" xfId="2" applyNumberFormat="1" applyFont="1" applyFill="1" applyBorder="1" applyAlignment="1">
      <alignment horizontal="center" vertical="center"/>
    </xf>
    <xf numFmtId="2" fontId="58" fillId="9" borderId="185" xfId="2" applyNumberFormat="1" applyFont="1" applyFill="1" applyBorder="1" applyAlignment="1">
      <alignment horizontal="center" vertical="center"/>
    </xf>
    <xf numFmtId="0" fontId="92" fillId="0" borderId="37" xfId="0" applyFont="1" applyBorder="1" applyAlignment="1">
      <alignment horizontal="left" vertical="center" wrapText="1"/>
    </xf>
    <xf numFmtId="0" fontId="92" fillId="0" borderId="14" xfId="0" applyFont="1" applyBorder="1" applyAlignment="1">
      <alignment horizontal="left" vertical="center" wrapText="1"/>
    </xf>
    <xf numFmtId="2" fontId="58" fillId="4" borderId="71" xfId="2" applyNumberFormat="1" applyFont="1" applyFill="1" applyBorder="1" applyAlignment="1">
      <alignment horizontal="center" vertical="center"/>
    </xf>
    <xf numFmtId="176" fontId="31" fillId="2" borderId="26" xfId="1" applyNumberFormat="1" applyFont="1" applyFill="1" applyBorder="1" applyAlignment="1">
      <alignment horizontal="center" vertical="center" wrapText="1"/>
    </xf>
    <xf numFmtId="2" fontId="58" fillId="3" borderId="15" xfId="1" applyNumberFormat="1" applyFont="1" applyFill="1" applyBorder="1" applyAlignment="1">
      <alignment horizontal="center" vertical="center"/>
    </xf>
    <xf numFmtId="2" fontId="58" fillId="3" borderId="17" xfId="1" applyNumberFormat="1" applyFont="1" applyFill="1" applyBorder="1" applyAlignment="1">
      <alignment horizontal="center" vertical="center"/>
    </xf>
    <xf numFmtId="2" fontId="58" fillId="3" borderId="18" xfId="1" applyNumberFormat="1" applyFont="1" applyFill="1" applyBorder="1" applyAlignment="1">
      <alignment horizontal="center" vertical="center"/>
    </xf>
    <xf numFmtId="0" fontId="31" fillId="2" borderId="16" xfId="1" applyFont="1" applyFill="1" applyBorder="1" applyAlignment="1">
      <alignment horizontal="center" vertical="center" wrapText="1"/>
    </xf>
    <xf numFmtId="0" fontId="31" fillId="2" borderId="60" xfId="1" applyFont="1" applyFill="1" applyBorder="1" applyAlignment="1">
      <alignment horizontal="center" vertical="center" wrapText="1"/>
    </xf>
    <xf numFmtId="176" fontId="58" fillId="3" borderId="11" xfId="1" applyNumberFormat="1" applyFont="1" applyFill="1" applyBorder="1" applyAlignment="1">
      <alignment horizontal="center" vertical="center"/>
    </xf>
    <xf numFmtId="0" fontId="31" fillId="2" borderId="7" xfId="1" applyFont="1" applyFill="1" applyBorder="1" applyAlignment="1">
      <alignment horizontal="center" vertical="center" wrapText="1"/>
    </xf>
    <xf numFmtId="0" fontId="31" fillId="0" borderId="0" xfId="5" applyFont="1" applyAlignment="1">
      <alignment horizontal="left" vertical="top" wrapText="1"/>
    </xf>
    <xf numFmtId="0" fontId="33" fillId="2" borderId="2" xfId="5" applyFont="1" applyFill="1" applyBorder="1" applyAlignment="1">
      <alignment horizontal="center" vertical="center"/>
    </xf>
    <xf numFmtId="0" fontId="33" fillId="2" borderId="47" xfId="5" applyFont="1" applyFill="1" applyBorder="1" applyAlignment="1">
      <alignment horizontal="center" vertical="center"/>
    </xf>
    <xf numFmtId="0" fontId="31" fillId="2" borderId="60" xfId="5" applyFont="1" applyFill="1" applyBorder="1" applyAlignment="1">
      <alignment horizontal="center" vertical="center"/>
    </xf>
    <xf numFmtId="0" fontId="31" fillId="2" borderId="61" xfId="5" applyFont="1" applyFill="1" applyBorder="1" applyAlignment="1">
      <alignment horizontal="center" vertical="center"/>
    </xf>
    <xf numFmtId="0" fontId="31" fillId="2" borderId="71" xfId="5" applyFont="1" applyFill="1" applyBorder="1" applyAlignment="1">
      <alignment horizontal="center" vertical="center"/>
    </xf>
    <xf numFmtId="0" fontId="31" fillId="2" borderId="79" xfId="5" applyFont="1" applyFill="1" applyBorder="1" applyAlignment="1">
      <alignment horizontal="center" vertical="center"/>
    </xf>
    <xf numFmtId="0" fontId="31" fillId="2" borderId="78" xfId="5" applyFont="1" applyFill="1" applyBorder="1" applyAlignment="1">
      <alignment horizontal="center" vertical="center"/>
    </xf>
    <xf numFmtId="0" fontId="31" fillId="2" borderId="77" xfId="5" applyFont="1" applyFill="1" applyBorder="1" applyAlignment="1">
      <alignment horizontal="center" vertical="center"/>
    </xf>
    <xf numFmtId="0" fontId="31" fillId="8" borderId="76" xfId="5" applyFont="1" applyFill="1" applyBorder="1" applyAlignment="1">
      <alignment horizontal="center" vertical="center"/>
    </xf>
    <xf numFmtId="0" fontId="31" fillId="8" borderId="75" xfId="5" applyFont="1" applyFill="1" applyBorder="1" applyAlignment="1">
      <alignment horizontal="center" vertical="center"/>
    </xf>
    <xf numFmtId="0" fontId="31" fillId="8" borderId="67" xfId="5" applyFont="1" applyFill="1" applyBorder="1" applyAlignment="1">
      <alignment horizontal="center" vertical="center"/>
    </xf>
    <xf numFmtId="0" fontId="31" fillId="8" borderId="34" xfId="5" applyFont="1" applyFill="1" applyBorder="1" applyAlignment="1">
      <alignment horizontal="center" vertical="center"/>
    </xf>
    <xf numFmtId="0" fontId="31" fillId="2" borderId="35" xfId="5" applyFont="1" applyFill="1" applyBorder="1" applyAlignment="1">
      <alignment horizontal="center" vertical="center" wrapText="1"/>
    </xf>
    <xf numFmtId="0" fontId="31" fillId="2" borderId="46" xfId="5" applyFont="1" applyFill="1" applyBorder="1" applyAlignment="1">
      <alignment horizontal="center" vertical="center" wrapText="1"/>
    </xf>
    <xf numFmtId="0" fontId="31" fillId="2" borderId="36" xfId="5" applyFont="1" applyFill="1" applyBorder="1" applyAlignment="1">
      <alignment horizontal="center" vertical="center" wrapText="1"/>
    </xf>
    <xf numFmtId="0" fontId="31" fillId="2" borderId="84" xfId="5" applyFont="1" applyFill="1" applyBorder="1" applyAlignment="1">
      <alignment horizontal="center" vertical="center" wrapText="1"/>
    </xf>
    <xf numFmtId="0" fontId="31" fillId="2" borderId="83" xfId="5" applyFont="1" applyFill="1" applyBorder="1" applyAlignment="1">
      <alignment horizontal="center" vertical="center" wrapText="1"/>
    </xf>
    <xf numFmtId="0" fontId="31" fillId="2" borderId="82" xfId="5" applyFont="1" applyFill="1" applyBorder="1" applyAlignment="1">
      <alignment horizontal="center" vertical="center" wrapText="1"/>
    </xf>
    <xf numFmtId="0" fontId="31" fillId="2" borderId="10" xfId="5" applyFont="1" applyFill="1" applyBorder="1" applyAlignment="1">
      <alignment horizontal="center" vertical="center" textRotation="255"/>
    </xf>
    <xf numFmtId="0" fontId="31" fillId="2" borderId="11" xfId="5" applyFont="1" applyFill="1" applyBorder="1" applyAlignment="1">
      <alignment horizontal="center" vertical="center" textRotation="255"/>
    </xf>
    <xf numFmtId="0" fontId="31" fillId="8" borderId="25" xfId="5" applyFont="1" applyFill="1" applyBorder="1" applyAlignment="1">
      <alignment horizontal="center" vertical="center"/>
    </xf>
    <xf numFmtId="0" fontId="31" fillId="8" borderId="78" xfId="5" applyFont="1" applyFill="1" applyBorder="1" applyAlignment="1">
      <alignment horizontal="center" vertical="center"/>
    </xf>
    <xf numFmtId="0" fontId="31" fillId="2" borderId="41" xfId="5" applyFont="1" applyFill="1" applyBorder="1" applyAlignment="1">
      <alignment horizontal="center" vertical="center" textRotation="255"/>
    </xf>
    <xf numFmtId="0" fontId="31" fillId="2" borderId="86" xfId="5" applyFont="1" applyFill="1" applyBorder="1" applyAlignment="1">
      <alignment horizontal="center" vertical="center" textRotation="255"/>
    </xf>
    <xf numFmtId="0" fontId="31" fillId="2" borderId="19" xfId="5" applyFont="1" applyFill="1" applyBorder="1" applyAlignment="1">
      <alignment horizontal="center" vertical="center" textRotation="255"/>
    </xf>
    <xf numFmtId="0" fontId="31" fillId="2" borderId="85" xfId="5" applyFont="1" applyFill="1" applyBorder="1" applyAlignment="1">
      <alignment horizontal="center" vertical="center" textRotation="255"/>
    </xf>
    <xf numFmtId="0" fontId="33" fillId="2" borderId="19" xfId="5" applyFont="1" applyFill="1" applyBorder="1" applyAlignment="1">
      <alignment horizontal="center" vertical="center"/>
    </xf>
    <xf numFmtId="0" fontId="33" fillId="2" borderId="85" xfId="5" applyFont="1" applyFill="1" applyBorder="1" applyAlignment="1">
      <alignment horizontal="center" vertical="center"/>
    </xf>
    <xf numFmtId="0" fontId="31" fillId="2" borderId="6" xfId="5" applyFont="1" applyFill="1" applyBorder="1" applyAlignment="1">
      <alignment horizontal="center" vertical="center" textRotation="255"/>
    </xf>
    <xf numFmtId="0" fontId="33" fillId="2" borderId="3" xfId="5" applyFont="1" applyFill="1" applyBorder="1" applyAlignment="1">
      <alignment horizontal="center" vertical="center"/>
    </xf>
    <xf numFmtId="0" fontId="33" fillId="2" borderId="89" xfId="5" applyFont="1" applyFill="1" applyBorder="1" applyAlignment="1">
      <alignment horizontal="center" vertical="center"/>
    </xf>
    <xf numFmtId="0" fontId="33" fillId="2" borderId="90" xfId="5" applyFont="1" applyFill="1" applyBorder="1" applyAlignment="1">
      <alignment horizontal="center" vertical="center"/>
    </xf>
    <xf numFmtId="0" fontId="33" fillId="2" borderId="4" xfId="5" applyFont="1" applyFill="1" applyBorder="1" applyAlignment="1">
      <alignment horizontal="center" vertical="center"/>
    </xf>
    <xf numFmtId="0" fontId="31" fillId="2" borderId="88" xfId="5" applyFont="1" applyFill="1" applyBorder="1" applyAlignment="1">
      <alignment horizontal="center" vertical="center" textRotation="255"/>
    </xf>
    <xf numFmtId="0" fontId="31" fillId="2" borderId="23" xfId="5" applyFont="1" applyFill="1" applyBorder="1" applyAlignment="1">
      <alignment horizontal="center" vertical="center" textRotation="255"/>
    </xf>
    <xf numFmtId="0" fontId="31" fillId="2" borderId="87" xfId="5" applyFont="1" applyFill="1" applyBorder="1" applyAlignment="1">
      <alignment horizontal="center" vertical="center" textRotation="255"/>
    </xf>
    <xf numFmtId="0" fontId="31" fillId="8" borderId="77" xfId="5" applyFont="1" applyFill="1" applyBorder="1" applyAlignment="1">
      <alignment horizontal="center" vertical="center"/>
    </xf>
    <xf numFmtId="0" fontId="31" fillId="8" borderId="79" xfId="5" applyFont="1" applyFill="1" applyBorder="1" applyAlignment="1">
      <alignment vertical="center"/>
    </xf>
    <xf numFmtId="0" fontId="31" fillId="8" borderId="78" xfId="5" applyFont="1" applyFill="1" applyBorder="1" applyAlignment="1">
      <alignment vertical="center"/>
    </xf>
    <xf numFmtId="0" fontId="31" fillId="8" borderId="77" xfId="5" applyFont="1" applyFill="1" applyBorder="1" applyAlignment="1">
      <alignment vertical="center"/>
    </xf>
    <xf numFmtId="0" fontId="31" fillId="8" borderId="76" xfId="5" applyFont="1" applyFill="1" applyBorder="1" applyAlignment="1">
      <alignment vertical="center"/>
    </xf>
    <xf numFmtId="0" fontId="31" fillId="8" borderId="75" xfId="5" applyFont="1" applyFill="1" applyBorder="1" applyAlignment="1">
      <alignment vertical="center"/>
    </xf>
    <xf numFmtId="0" fontId="31" fillId="8" borderId="93" xfId="5" applyFont="1" applyFill="1" applyBorder="1" applyAlignment="1">
      <alignment vertical="center"/>
    </xf>
    <xf numFmtId="0" fontId="31" fillId="8" borderId="96" xfId="5" applyFont="1" applyFill="1" applyBorder="1" applyAlignment="1">
      <alignment vertical="center"/>
    </xf>
    <xf numFmtId="0" fontId="31" fillId="8" borderId="89" xfId="5" applyFont="1" applyFill="1" applyBorder="1" applyAlignment="1">
      <alignment vertical="center"/>
    </xf>
    <xf numFmtId="0" fontId="31" fillId="8" borderId="90" xfId="5" applyFont="1" applyFill="1" applyBorder="1" applyAlignment="1">
      <alignment vertical="center"/>
    </xf>
    <xf numFmtId="0" fontId="35" fillId="2" borderId="11" xfId="5" applyFont="1" applyFill="1" applyBorder="1" applyAlignment="1">
      <alignment horizontal="center" vertical="center" textRotation="255" shrinkToFit="1"/>
    </xf>
    <xf numFmtId="0" fontId="31" fillId="8" borderId="25" xfId="5" applyFont="1" applyFill="1" applyBorder="1" applyAlignment="1">
      <alignment vertical="center"/>
    </xf>
    <xf numFmtId="0" fontId="31" fillId="2" borderId="47" xfId="5" applyFont="1" applyFill="1" applyBorder="1" applyAlignment="1">
      <alignment horizontal="center" vertical="center" wrapText="1"/>
    </xf>
    <xf numFmtId="0" fontId="31" fillId="2" borderId="80" xfId="5" applyFont="1" applyFill="1" applyBorder="1" applyAlignment="1">
      <alignment horizontal="center" vertical="center" wrapText="1"/>
    </xf>
    <xf numFmtId="0" fontId="31" fillId="8" borderId="76" xfId="5" applyFont="1" applyFill="1" applyBorder="1" applyAlignment="1">
      <alignment horizontal="center"/>
    </xf>
    <xf numFmtId="0" fontId="31" fillId="8" borderId="75" xfId="5" applyFont="1" applyFill="1" applyBorder="1" applyAlignment="1">
      <alignment horizontal="center"/>
    </xf>
    <xf numFmtId="0" fontId="31" fillId="8" borderId="67" xfId="5" applyFont="1" applyFill="1" applyBorder="1" applyAlignment="1">
      <alignment horizontal="center"/>
    </xf>
    <xf numFmtId="0" fontId="31" fillId="8" borderId="34" xfId="5" applyFont="1" applyFill="1" applyBorder="1" applyAlignment="1">
      <alignment horizontal="center"/>
    </xf>
    <xf numFmtId="0" fontId="33" fillId="2" borderId="41" xfId="5" applyFont="1" applyFill="1" applyBorder="1" applyAlignment="1">
      <alignment horizontal="center" vertical="center" textRotation="255"/>
    </xf>
    <xf numFmtId="0" fontId="33" fillId="2" borderId="86" xfId="5" applyFont="1" applyFill="1" applyBorder="1" applyAlignment="1">
      <alignment horizontal="center" vertical="center" textRotation="255"/>
    </xf>
    <xf numFmtId="0" fontId="33" fillId="2" borderId="19" xfId="5" applyFont="1" applyFill="1" applyBorder="1" applyAlignment="1">
      <alignment horizontal="center" vertical="center" textRotation="255"/>
    </xf>
    <xf numFmtId="0" fontId="33" fillId="2" borderId="85" xfId="5" applyFont="1" applyFill="1" applyBorder="1" applyAlignment="1">
      <alignment horizontal="center" vertical="center" textRotation="255"/>
    </xf>
    <xf numFmtId="0" fontId="31" fillId="2" borderId="1" xfId="5" applyFont="1" applyFill="1" applyBorder="1" applyAlignment="1">
      <alignment horizontal="center" vertical="center" wrapText="1"/>
    </xf>
    <xf numFmtId="0" fontId="31" fillId="2" borderId="101" xfId="5" applyFont="1" applyFill="1" applyBorder="1" applyAlignment="1">
      <alignment horizontal="center" vertical="center" wrapText="1"/>
    </xf>
    <xf numFmtId="0" fontId="33" fillId="2" borderId="42" xfId="5" applyFont="1" applyFill="1" applyBorder="1" applyAlignment="1">
      <alignment horizontal="center" vertical="center"/>
    </xf>
    <xf numFmtId="0" fontId="33" fillId="2" borderId="102" xfId="5" applyFont="1" applyFill="1" applyBorder="1" applyAlignment="1">
      <alignment horizontal="center" vertical="center"/>
    </xf>
    <xf numFmtId="0" fontId="31" fillId="2" borderId="87" xfId="5" applyFont="1" applyFill="1" applyBorder="1" applyAlignment="1">
      <alignment horizontal="center" vertical="center" wrapText="1"/>
    </xf>
    <xf numFmtId="0" fontId="31" fillId="2" borderId="11" xfId="5" applyFont="1" applyFill="1" applyBorder="1" applyAlignment="1">
      <alignment horizontal="center" vertical="center" wrapText="1"/>
    </xf>
    <xf numFmtId="0" fontId="31" fillId="2" borderId="7" xfId="5" applyFont="1" applyFill="1" applyBorder="1" applyAlignment="1">
      <alignment horizontal="center" vertical="center" wrapText="1"/>
    </xf>
    <xf numFmtId="0" fontId="31" fillId="2" borderId="30" xfId="5" applyFont="1" applyFill="1" applyBorder="1" applyAlignment="1">
      <alignment horizontal="center" vertical="center" wrapText="1"/>
    </xf>
    <xf numFmtId="0" fontId="31" fillId="2" borderId="88" xfId="5" applyFont="1" applyFill="1" applyBorder="1" applyAlignment="1">
      <alignment horizontal="center" vertical="center"/>
    </xf>
    <xf numFmtId="0" fontId="31" fillId="2" borderId="10" xfId="5" applyFont="1" applyFill="1" applyBorder="1" applyAlignment="1">
      <alignment horizontal="center" vertical="center"/>
    </xf>
    <xf numFmtId="0" fontId="31" fillId="2" borderId="65" xfId="5" applyFont="1" applyFill="1" applyBorder="1" applyAlignment="1">
      <alignment horizontal="center" vertical="center"/>
    </xf>
    <xf numFmtId="0" fontId="31" fillId="2" borderId="139" xfId="5" applyFont="1" applyFill="1" applyBorder="1" applyAlignment="1">
      <alignment horizontal="center" vertical="center"/>
    </xf>
    <xf numFmtId="0" fontId="31" fillId="2" borderId="7" xfId="5" applyFont="1" applyFill="1" applyBorder="1" applyAlignment="1">
      <alignment horizontal="center" vertical="center"/>
    </xf>
    <xf numFmtId="0" fontId="31" fillId="2" borderId="11" xfId="5" applyFont="1" applyFill="1" applyBorder="1" applyAlignment="1">
      <alignment horizontal="center" vertical="center"/>
    </xf>
    <xf numFmtId="0" fontId="31" fillId="2" borderId="12" xfId="5" applyFont="1" applyFill="1" applyBorder="1" applyAlignment="1">
      <alignment horizontal="center" vertical="center"/>
    </xf>
    <xf numFmtId="0" fontId="33" fillId="2" borderId="36" xfId="5" applyFont="1" applyFill="1" applyBorder="1" applyAlignment="1">
      <alignment horizontal="center" vertical="center"/>
    </xf>
    <xf numFmtId="0" fontId="33" fillId="2" borderId="82" xfId="5" applyFont="1" applyFill="1" applyBorder="1" applyAlignment="1">
      <alignment horizontal="center" vertical="center"/>
    </xf>
    <xf numFmtId="0" fontId="31" fillId="2" borderId="81" xfId="5" applyFont="1" applyFill="1" applyBorder="1" applyAlignment="1">
      <alignment horizontal="center" vertical="center" wrapText="1"/>
    </xf>
    <xf numFmtId="0" fontId="31" fillId="2" borderId="87" xfId="5" applyFont="1" applyFill="1" applyBorder="1" applyAlignment="1">
      <alignment horizontal="center" vertical="center"/>
    </xf>
    <xf numFmtId="0" fontId="31" fillId="2" borderId="85" xfId="5" applyFont="1" applyFill="1" applyBorder="1" applyAlignment="1">
      <alignment horizontal="center" vertical="center"/>
    </xf>
    <xf numFmtId="0" fontId="33" fillId="2" borderId="41" xfId="5" applyFont="1" applyFill="1" applyBorder="1" applyAlignment="1">
      <alignment horizontal="center" vertical="center"/>
    </xf>
    <xf numFmtId="0" fontId="33" fillId="2" borderId="86" xfId="5" applyFont="1" applyFill="1" applyBorder="1" applyAlignment="1">
      <alignment horizontal="center" vertical="center"/>
    </xf>
    <xf numFmtId="0" fontId="33" fillId="2" borderId="42" xfId="5" applyFont="1" applyFill="1" applyBorder="1" applyAlignment="1">
      <alignment horizontal="center" vertical="center" wrapText="1"/>
    </xf>
    <xf numFmtId="0" fontId="31" fillId="2" borderId="37" xfId="5" applyFont="1" applyFill="1" applyBorder="1" applyAlignment="1">
      <alignment horizontal="center" vertical="center" wrapText="1"/>
    </xf>
    <xf numFmtId="0" fontId="31" fillId="2" borderId="135" xfId="5" applyFont="1" applyFill="1" applyBorder="1" applyAlignment="1">
      <alignment horizontal="center" vertical="center"/>
    </xf>
    <xf numFmtId="176" fontId="31" fillId="0" borderId="0" xfId="5" applyNumberFormat="1" applyFont="1" applyAlignment="1">
      <alignment horizontal="left" vertical="top" wrapText="1"/>
    </xf>
    <xf numFmtId="0" fontId="31" fillId="0" borderId="0" xfId="5" applyFont="1" applyAlignment="1">
      <alignment horizontal="left" vertical="top"/>
    </xf>
    <xf numFmtId="176" fontId="31" fillId="0" borderId="0" xfId="5" applyNumberFormat="1" applyFont="1" applyAlignment="1">
      <alignment horizontal="left" vertical="center"/>
    </xf>
    <xf numFmtId="176" fontId="31" fillId="2" borderId="41" xfId="5" applyNumberFormat="1" applyFont="1" applyFill="1" applyBorder="1" applyAlignment="1">
      <alignment horizontal="center" vertical="center"/>
    </xf>
    <xf numFmtId="176" fontId="31" fillId="2" borderId="23" xfId="5" applyNumberFormat="1" applyFont="1" applyFill="1" applyBorder="1" applyAlignment="1">
      <alignment horizontal="center" vertical="center"/>
    </xf>
    <xf numFmtId="176" fontId="31" fillId="2" borderId="19" xfId="5" applyNumberFormat="1" applyFont="1" applyFill="1" applyBorder="1" applyAlignment="1">
      <alignment horizontal="center" vertical="center"/>
    </xf>
    <xf numFmtId="176" fontId="31" fillId="2" borderId="20" xfId="5" applyNumberFormat="1" applyFont="1" applyFill="1" applyBorder="1" applyAlignment="1">
      <alignment horizontal="center" vertical="center"/>
    </xf>
    <xf numFmtId="176" fontId="31" fillId="2" borderId="15" xfId="5" applyNumberFormat="1" applyFont="1" applyFill="1" applyBorder="1" applyAlignment="1">
      <alignment horizontal="center" vertical="center"/>
    </xf>
    <xf numFmtId="176" fontId="31" fillId="2" borderId="55" xfId="5" applyNumberFormat="1" applyFont="1" applyFill="1" applyBorder="1" applyAlignment="1">
      <alignment horizontal="center" vertical="center"/>
    </xf>
    <xf numFmtId="176" fontId="31" fillId="2" borderId="5" xfId="5" applyNumberFormat="1" applyFont="1" applyFill="1" applyBorder="1" applyAlignment="1">
      <alignment horizontal="center" vertical="center"/>
    </xf>
    <xf numFmtId="176" fontId="31" fillId="2" borderId="10" xfId="5" applyNumberFormat="1" applyFont="1" applyFill="1" applyBorder="1" applyAlignment="1">
      <alignment horizontal="center" vertical="center"/>
    </xf>
    <xf numFmtId="176" fontId="31" fillId="2" borderId="65" xfId="5" applyNumberFormat="1" applyFont="1" applyFill="1" applyBorder="1" applyAlignment="1">
      <alignment horizontal="center" vertical="center"/>
    </xf>
    <xf numFmtId="176" fontId="31" fillId="2" borderId="6" xfId="5" applyNumberFormat="1" applyFont="1" applyFill="1" applyBorder="1" applyAlignment="1">
      <alignment horizontal="center" vertical="center"/>
    </xf>
    <xf numFmtId="176" fontId="31" fillId="2" borderId="12" xfId="5" applyNumberFormat="1" applyFont="1" applyFill="1" applyBorder="1" applyAlignment="1">
      <alignment horizontal="center" vertical="center"/>
    </xf>
    <xf numFmtId="176" fontId="31" fillId="8" borderId="16" xfId="5" applyNumberFormat="1" applyFont="1" applyFill="1" applyBorder="1" applyAlignment="1">
      <alignment horizontal="center" vertical="center"/>
    </xf>
    <xf numFmtId="176" fontId="31" fillId="8" borderId="24" xfId="5" applyNumberFormat="1" applyFont="1" applyFill="1" applyBorder="1" applyAlignment="1">
      <alignment horizontal="center" vertical="center"/>
    </xf>
    <xf numFmtId="176" fontId="31" fillId="8" borderId="28" xfId="5" applyNumberFormat="1" applyFont="1" applyFill="1" applyBorder="1" applyAlignment="1">
      <alignment horizontal="center" vertical="center"/>
    </xf>
    <xf numFmtId="176" fontId="31" fillId="8" borderId="29" xfId="5" applyNumberFormat="1" applyFont="1" applyFill="1" applyBorder="1" applyAlignment="1">
      <alignment horizontal="center" vertical="center"/>
    </xf>
    <xf numFmtId="176" fontId="31" fillId="8" borderId="16" xfId="5" applyNumberFormat="1" applyFont="1" applyFill="1" applyBorder="1" applyAlignment="1">
      <alignment horizontal="center" vertical="center" wrapText="1"/>
    </xf>
    <xf numFmtId="176" fontId="32" fillId="0" borderId="0" xfId="5" applyNumberFormat="1" applyFont="1" applyAlignment="1">
      <alignment horizontal="left" vertical="top" wrapText="1"/>
    </xf>
    <xf numFmtId="0" fontId="22" fillId="8" borderId="26" xfId="6" applyFont="1" applyFill="1" applyBorder="1" applyAlignment="1">
      <alignment horizontal="center" vertical="center" wrapText="1"/>
    </xf>
    <xf numFmtId="0" fontId="22" fillId="8" borderId="27" xfId="6" applyFont="1" applyFill="1" applyBorder="1" applyAlignment="1">
      <alignment horizontal="center" vertical="center" wrapText="1"/>
    </xf>
    <xf numFmtId="0" fontId="22" fillId="8" borderId="16" xfId="6" applyFont="1" applyFill="1" applyBorder="1" applyAlignment="1">
      <alignment horizontal="center" vertical="center" wrapText="1"/>
    </xf>
    <xf numFmtId="0" fontId="22" fillId="8" borderId="24" xfId="6" applyFont="1" applyFill="1" applyBorder="1" applyAlignment="1">
      <alignment horizontal="center" vertical="center" wrapText="1"/>
    </xf>
    <xf numFmtId="0" fontId="22" fillId="8" borderId="28" xfId="6" applyFont="1" applyFill="1" applyBorder="1" applyAlignment="1">
      <alignment horizontal="center" vertical="center" wrapText="1"/>
    </xf>
    <xf numFmtId="0" fontId="22" fillId="8" borderId="29" xfId="6" applyFont="1" applyFill="1" applyBorder="1" applyAlignment="1">
      <alignment horizontal="center" vertical="center" wrapText="1"/>
    </xf>
    <xf numFmtId="0" fontId="22" fillId="2" borderId="88" xfId="6" applyFont="1" applyFill="1" applyBorder="1" applyAlignment="1">
      <alignment horizontal="center" vertical="center" textRotation="255" wrapText="1"/>
    </xf>
    <xf numFmtId="0" fontId="22" fillId="2" borderId="10" xfId="6" applyFont="1" applyFill="1" applyBorder="1" applyAlignment="1">
      <alignment horizontal="center" vertical="center" textRotation="255" wrapText="1"/>
    </xf>
    <xf numFmtId="0" fontId="22" fillId="2" borderId="87" xfId="6" applyFont="1" applyFill="1" applyBorder="1" applyAlignment="1">
      <alignment horizontal="center" vertical="center" textRotation="255" wrapText="1"/>
    </xf>
    <xf numFmtId="0" fontId="22" fillId="2" borderId="11" xfId="6" applyFont="1" applyFill="1" applyBorder="1" applyAlignment="1">
      <alignment horizontal="center" vertical="center" textRotation="255" wrapText="1"/>
    </xf>
    <xf numFmtId="0" fontId="22" fillId="0" borderId="0" xfId="5" applyFont="1" applyAlignment="1">
      <alignment horizontal="left" vertical="top" wrapText="1"/>
    </xf>
    <xf numFmtId="0" fontId="59" fillId="6" borderId="25" xfId="6" applyFont="1" applyFill="1" applyBorder="1" applyAlignment="1">
      <alignment horizontal="left" vertical="center" wrapText="1"/>
    </xf>
    <xf numFmtId="0" fontId="59" fillId="6" borderId="78" xfId="6" applyFont="1" applyFill="1" applyBorder="1" applyAlignment="1">
      <alignment horizontal="left" vertical="center" wrapText="1"/>
    </xf>
    <xf numFmtId="0" fontId="59" fillId="6" borderId="70" xfId="6" applyFont="1" applyFill="1" applyBorder="1" applyAlignment="1">
      <alignment horizontal="left" vertical="center" wrapText="1"/>
    </xf>
    <xf numFmtId="0" fontId="22" fillId="0" borderId="0" xfId="5" applyFont="1" applyAlignment="1">
      <alignment horizontal="left" vertical="top"/>
    </xf>
    <xf numFmtId="176" fontId="22" fillId="0" borderId="0" xfId="5" applyNumberFormat="1" applyFont="1" applyAlignment="1">
      <alignment horizontal="left" vertical="top" wrapText="1"/>
    </xf>
    <xf numFmtId="0" fontId="22" fillId="0" borderId="16" xfId="7" applyFont="1" applyBorder="1" applyAlignment="1">
      <alignment horizontal="center" vertical="center"/>
    </xf>
    <xf numFmtId="0" fontId="22" fillId="0" borderId="84" xfId="7" applyFont="1" applyBorder="1" applyAlignment="1">
      <alignment horizontal="center" vertical="center"/>
    </xf>
    <xf numFmtId="0" fontId="22" fillId="0" borderId="8" xfId="7" applyFont="1" applyBorder="1" applyAlignment="1">
      <alignment horizontal="center" vertical="center"/>
    </xf>
    <xf numFmtId="0" fontId="22" fillId="0" borderId="27" xfId="7" applyFont="1" applyBorder="1" applyAlignment="1">
      <alignment horizontal="center" vertical="center"/>
    </xf>
    <xf numFmtId="0" fontId="22" fillId="0" borderId="144" xfId="7" applyFont="1" applyBorder="1" applyAlignment="1">
      <alignment horizontal="center" vertical="center"/>
    </xf>
    <xf numFmtId="0" fontId="22" fillId="0" borderId="93" xfId="7" applyFont="1" applyBorder="1" applyAlignment="1">
      <alignment horizontal="center" vertical="center"/>
    </xf>
    <xf numFmtId="176" fontId="22" fillId="2" borderId="41" xfId="8" applyNumberFormat="1" applyFont="1" applyFill="1" applyBorder="1" applyAlignment="1">
      <alignment horizontal="center" vertical="center"/>
    </xf>
    <xf numFmtId="176" fontId="22" fillId="2" borderId="23" xfId="8" applyNumberFormat="1" applyFont="1" applyFill="1" applyBorder="1" applyAlignment="1">
      <alignment horizontal="center" vertical="center"/>
    </xf>
    <xf numFmtId="176" fontId="22" fillId="2" borderId="42" xfId="8" applyNumberFormat="1" applyFont="1" applyFill="1" applyBorder="1" applyAlignment="1">
      <alignment horizontal="center" vertical="center"/>
    </xf>
    <xf numFmtId="176" fontId="22" fillId="2" borderId="36" xfId="8" applyNumberFormat="1" applyFont="1" applyFill="1" applyBorder="1" applyAlignment="1">
      <alignment horizontal="center" vertical="center"/>
    </xf>
    <xf numFmtId="176" fontId="22" fillId="2" borderId="21" xfId="8" applyNumberFormat="1" applyFont="1" applyFill="1" applyBorder="1" applyAlignment="1">
      <alignment horizontal="center" vertical="center"/>
    </xf>
    <xf numFmtId="176" fontId="22" fillId="2" borderId="71" xfId="8" applyNumberFormat="1" applyFont="1" applyFill="1" applyBorder="1" applyAlignment="1">
      <alignment horizontal="center" vertical="center"/>
    </xf>
    <xf numFmtId="0" fontId="22" fillId="0" borderId="160" xfId="7" applyFont="1" applyBorder="1" applyAlignment="1">
      <alignment horizontal="center" vertical="center"/>
    </xf>
    <xf numFmtId="0" fontId="30" fillId="0" borderId="161" xfId="0" applyFont="1" applyBorder="1" applyAlignment="1">
      <alignment horizontal="center" vertical="center"/>
    </xf>
    <xf numFmtId="0" fontId="30" fillId="0" borderId="162" xfId="0" applyFont="1" applyBorder="1" applyAlignment="1">
      <alignment horizontal="center" vertical="center"/>
    </xf>
    <xf numFmtId="176" fontId="22" fillId="2" borderId="41" xfId="8" applyNumberFormat="1" applyFont="1" applyFill="1" applyBorder="1" applyAlignment="1">
      <alignment horizontal="center" vertical="center" wrapText="1"/>
    </xf>
    <xf numFmtId="176" fontId="22" fillId="2" borderId="10" xfId="8" applyNumberFormat="1" applyFont="1" applyFill="1" applyBorder="1" applyAlignment="1">
      <alignment horizontal="center" vertical="center"/>
    </xf>
    <xf numFmtId="176" fontId="22" fillId="2" borderId="65" xfId="8" applyNumberFormat="1" applyFont="1" applyFill="1" applyBorder="1" applyAlignment="1">
      <alignment horizontal="center" vertical="center"/>
    </xf>
    <xf numFmtId="176" fontId="22" fillId="2" borderId="46" xfId="8" applyNumberFormat="1" applyFont="1" applyFill="1" applyBorder="1" applyAlignment="1">
      <alignment horizontal="center" vertical="center"/>
    </xf>
    <xf numFmtId="176" fontId="22" fillId="2" borderId="61" xfId="8" applyNumberFormat="1" applyFont="1" applyFill="1" applyBorder="1" applyAlignment="1">
      <alignment horizontal="center" vertical="center"/>
    </xf>
    <xf numFmtId="176" fontId="22" fillId="2" borderId="3" xfId="8" applyNumberFormat="1" applyFont="1" applyFill="1" applyBorder="1" applyAlignment="1">
      <alignment horizontal="center" vertical="center"/>
    </xf>
    <xf numFmtId="176" fontId="22" fillId="2" borderId="89" xfId="8" applyNumberFormat="1" applyFont="1" applyFill="1" applyBorder="1" applyAlignment="1">
      <alignment horizontal="center" vertical="center"/>
    </xf>
    <xf numFmtId="176" fontId="22" fillId="2" borderId="90" xfId="8" applyNumberFormat="1" applyFont="1" applyFill="1" applyBorder="1" applyAlignment="1">
      <alignment horizontal="center" vertical="center"/>
    </xf>
    <xf numFmtId="176" fontId="22" fillId="0" borderId="0" xfId="8" applyNumberFormat="1" applyFont="1" applyAlignment="1">
      <alignment horizontal="justify" vertical="top" wrapText="1"/>
    </xf>
    <xf numFmtId="176" fontId="18" fillId="0" borderId="0" xfId="8" applyNumberFormat="1" applyFont="1" applyAlignment="1">
      <alignment horizontal="justify" vertical="top" wrapText="1"/>
    </xf>
    <xf numFmtId="176" fontId="22" fillId="2" borderId="4" xfId="8" applyNumberFormat="1" applyFont="1" applyFill="1" applyBorder="1" applyAlignment="1">
      <alignment horizontal="center" vertical="center"/>
    </xf>
    <xf numFmtId="6" fontId="66" fillId="0" borderId="6" xfId="10" applyNumberFormat="1" applyFont="1" applyBorder="1">
      <alignment vertical="center"/>
    </xf>
    <xf numFmtId="6" fontId="0" fillId="0" borderId="20" xfId="0" applyNumberFormat="1" applyBorder="1" applyAlignment="1">
      <alignment vertical="center"/>
    </xf>
    <xf numFmtId="0" fontId="31" fillId="0" borderId="0" xfId="10" applyFont="1" applyAlignment="1">
      <alignment horizontal="left" vertical="top" wrapText="1"/>
    </xf>
    <xf numFmtId="0" fontId="66" fillId="12" borderId="72" xfId="10" applyFont="1" applyFill="1" applyBorder="1" applyAlignment="1">
      <alignment horizontal="center" vertical="center"/>
    </xf>
    <xf numFmtId="0" fontId="66" fillId="12" borderId="7" xfId="10" applyFont="1" applyFill="1" applyBorder="1" applyAlignment="1">
      <alignment horizontal="distributed" vertical="center"/>
    </xf>
    <xf numFmtId="188" fontId="59" fillId="0" borderId="56" xfId="10" applyNumberFormat="1" applyFont="1" applyBorder="1" applyAlignment="1" applyProtection="1">
      <alignment horizontal="left" vertical="center"/>
      <protection locked="0"/>
    </xf>
    <xf numFmtId="188" fontId="59" fillId="0" borderId="55" xfId="10" applyNumberFormat="1" applyFont="1" applyBorder="1" applyProtection="1">
      <alignment vertical="center"/>
      <protection locked="0"/>
    </xf>
    <xf numFmtId="0" fontId="66" fillId="12" borderId="5" xfId="10" applyFont="1" applyFill="1" applyBorder="1" applyAlignment="1">
      <alignment horizontal="center" vertical="center"/>
    </xf>
    <xf numFmtId="0" fontId="66" fillId="12" borderId="6" xfId="10" applyFont="1" applyFill="1" applyBorder="1" applyAlignment="1">
      <alignment horizontal="distributed" vertical="center"/>
    </xf>
    <xf numFmtId="188" fontId="59" fillId="0" borderId="17" xfId="10" applyNumberFormat="1" applyFont="1" applyBorder="1" applyProtection="1">
      <alignment vertical="center"/>
      <protection locked="0"/>
    </xf>
    <xf numFmtId="0" fontId="66" fillId="12" borderId="23" xfId="10" applyFont="1" applyFill="1" applyBorder="1" applyAlignment="1">
      <alignment horizontal="center" vertical="center"/>
    </xf>
    <xf numFmtId="0" fontId="66" fillId="12" borderId="73" xfId="10" applyFont="1" applyFill="1" applyBorder="1" applyAlignment="1">
      <alignment horizontal="center" vertical="center"/>
    </xf>
    <xf numFmtId="0" fontId="66" fillId="12" borderId="20" xfId="10" applyFont="1" applyFill="1" applyBorder="1" applyAlignment="1">
      <alignment horizontal="distributed" vertical="center"/>
    </xf>
    <xf numFmtId="0" fontId="66" fillId="12" borderId="30" xfId="10" applyFont="1" applyFill="1" applyBorder="1" applyAlignment="1">
      <alignment horizontal="distributed" vertical="center"/>
    </xf>
    <xf numFmtId="188" fontId="59" fillId="0" borderId="17" xfId="10" applyNumberFormat="1" applyFont="1" applyBorder="1" applyAlignment="1" applyProtection="1">
      <alignment horizontal="left" vertical="center"/>
      <protection locked="0"/>
    </xf>
    <xf numFmtId="188" fontId="59" fillId="0" borderId="18" xfId="10" applyNumberFormat="1" applyFont="1" applyBorder="1" applyProtection="1">
      <alignment vertical="center"/>
      <protection locked="0"/>
    </xf>
    <xf numFmtId="0" fontId="66" fillId="12" borderId="7" xfId="10" applyFont="1" applyFill="1" applyBorder="1" applyAlignment="1">
      <alignment horizontal="distributed" vertical="center" wrapText="1"/>
    </xf>
    <xf numFmtId="0" fontId="66" fillId="12" borderId="20" xfId="10" applyFont="1" applyFill="1" applyBorder="1" applyAlignment="1">
      <alignment horizontal="distributed" vertical="center" wrapText="1"/>
    </xf>
    <xf numFmtId="0" fontId="60" fillId="0" borderId="56" xfId="10" applyFont="1" applyBorder="1" applyProtection="1">
      <alignment vertical="center"/>
      <protection locked="0"/>
    </xf>
    <xf numFmtId="0" fontId="59" fillId="0" borderId="55" xfId="10" applyFont="1" applyBorder="1" applyProtection="1">
      <alignment vertical="center"/>
      <protection locked="0"/>
    </xf>
    <xf numFmtId="0" fontId="31" fillId="15" borderId="89" xfId="10" applyFont="1" applyFill="1" applyBorder="1" applyAlignment="1">
      <alignment horizontal="center" vertical="center"/>
    </xf>
    <xf numFmtId="0" fontId="31" fillId="15" borderId="90" xfId="10" applyFont="1" applyFill="1" applyBorder="1" applyAlignment="1">
      <alignment horizontal="center" vertical="center"/>
    </xf>
    <xf numFmtId="0" fontId="66" fillId="0" borderId="27" xfId="10" applyFont="1" applyBorder="1" applyAlignment="1" applyProtection="1">
      <alignment horizontal="center" vertical="center"/>
      <protection locked="0"/>
    </xf>
    <xf numFmtId="0" fontId="66" fillId="0" borderId="71" xfId="10" applyFont="1" applyBorder="1" applyAlignment="1" applyProtection="1">
      <alignment horizontal="center" vertical="center"/>
      <protection locked="0"/>
    </xf>
    <xf numFmtId="188" fontId="66" fillId="0" borderId="78" xfId="10" applyNumberFormat="1" applyFont="1" applyBorder="1" applyAlignment="1" applyProtection="1">
      <alignment horizontal="left" vertical="center"/>
      <protection locked="0"/>
    </xf>
    <xf numFmtId="188" fontId="66" fillId="0" borderId="77" xfId="10" applyNumberFormat="1" applyFont="1" applyBorder="1" applyAlignment="1" applyProtection="1">
      <alignment horizontal="left" vertical="center"/>
      <protection locked="0"/>
    </xf>
    <xf numFmtId="0" fontId="33" fillId="0" borderId="0" xfId="10" applyFont="1" applyAlignment="1">
      <alignment horizontal="left" vertical="center"/>
    </xf>
    <xf numFmtId="176" fontId="35" fillId="0" borderId="6" xfId="10" applyNumberFormat="1" applyFont="1" applyBorder="1" applyAlignment="1">
      <alignment vertical="center" wrapText="1"/>
    </xf>
    <xf numFmtId="0" fontId="0" fillId="0" borderId="20" xfId="0" applyBorder="1" applyAlignment="1">
      <alignment vertical="center"/>
    </xf>
    <xf numFmtId="188" fontId="66" fillId="0" borderId="5" xfId="10" applyNumberFormat="1" applyFont="1" applyBorder="1" applyAlignment="1" applyProtection="1">
      <alignment horizontal="center" vertical="center"/>
      <protection locked="0"/>
    </xf>
    <xf numFmtId="0" fontId="0" fillId="0" borderId="10" xfId="0" applyBorder="1" applyAlignment="1">
      <alignment horizontal="center" vertical="center"/>
    </xf>
    <xf numFmtId="0" fontId="0" fillId="0" borderId="23" xfId="0" applyBorder="1" applyAlignment="1">
      <alignment horizontal="center" vertical="center"/>
    </xf>
    <xf numFmtId="176" fontId="35" fillId="0" borderId="6" xfId="10" applyNumberFormat="1" applyFont="1" applyBorder="1">
      <alignment vertical="center"/>
    </xf>
    <xf numFmtId="0" fontId="66" fillId="0" borderId="78" xfId="10" applyFont="1" applyBorder="1" applyAlignment="1" applyProtection="1">
      <alignment horizontal="center" vertical="center"/>
      <protection locked="0"/>
    </xf>
    <xf numFmtId="0" fontId="66" fillId="0" borderId="77" xfId="10" applyFont="1" applyBorder="1" applyAlignment="1" applyProtection="1">
      <alignment horizontal="center" vertical="center"/>
      <protection locked="0"/>
    </xf>
    <xf numFmtId="6" fontId="66" fillId="0" borderId="8" xfId="10" applyNumberFormat="1" applyFont="1" applyBorder="1">
      <alignment vertical="center"/>
    </xf>
    <xf numFmtId="6" fontId="0" fillId="0" borderId="102" xfId="0" applyNumberFormat="1" applyBorder="1" applyAlignment="1">
      <alignment vertical="center"/>
    </xf>
    <xf numFmtId="0" fontId="0" fillId="0" borderId="85" xfId="0" applyBorder="1" applyAlignment="1">
      <alignment vertical="center"/>
    </xf>
    <xf numFmtId="188" fontId="66" fillId="0" borderId="79" xfId="10" applyNumberFormat="1" applyFont="1" applyBorder="1" applyAlignment="1" applyProtection="1">
      <alignment horizontal="center" vertical="center"/>
      <protection locked="0"/>
    </xf>
    <xf numFmtId="188" fontId="66" fillId="0" borderId="77" xfId="10" applyNumberFormat="1" applyFont="1" applyBorder="1" applyAlignment="1" applyProtection="1">
      <alignment horizontal="center" vertical="center"/>
      <protection locked="0"/>
    </xf>
    <xf numFmtId="176" fontId="66" fillId="0" borderId="24" xfId="10" applyNumberFormat="1" applyFont="1" applyBorder="1" applyAlignment="1">
      <alignment horizontal="center" vertical="center"/>
    </xf>
    <xf numFmtId="176" fontId="66" fillId="0" borderId="71" xfId="10" applyNumberFormat="1" applyFont="1" applyBorder="1" applyAlignment="1">
      <alignment horizontal="center" vertical="center"/>
    </xf>
    <xf numFmtId="188" fontId="66" fillId="0" borderId="187" xfId="10" applyNumberFormat="1" applyFont="1" applyBorder="1" applyAlignment="1" applyProtection="1">
      <alignment horizontal="center" vertical="center"/>
      <protection locked="0"/>
    </xf>
    <xf numFmtId="188" fontId="66" fillId="0" borderId="138" xfId="10" applyNumberFormat="1" applyFont="1" applyBorder="1" applyAlignment="1" applyProtection="1">
      <alignment horizontal="center" vertical="center"/>
      <protection locked="0"/>
    </xf>
    <xf numFmtId="188" fontId="66" fillId="0" borderId="10" xfId="10" applyNumberFormat="1" applyFont="1" applyBorder="1" applyAlignment="1" applyProtection="1">
      <alignment horizontal="center" vertical="center"/>
      <protection locked="0"/>
    </xf>
    <xf numFmtId="188" fontId="66" fillId="0" borderId="86" xfId="10" applyNumberFormat="1" applyFont="1" applyBorder="1" applyAlignment="1" applyProtection="1">
      <alignment horizontal="center" vertical="center"/>
      <protection locked="0"/>
    </xf>
    <xf numFmtId="188" fontId="66" fillId="0" borderId="79" xfId="10" applyNumberFormat="1" applyFont="1" applyBorder="1" applyAlignment="1" applyProtection="1">
      <alignment horizontal="left" vertical="center"/>
      <protection locked="0"/>
    </xf>
    <xf numFmtId="176" fontId="66" fillId="0" borderId="5" xfId="10" applyNumberFormat="1" applyFont="1" applyBorder="1" applyAlignment="1">
      <alignment horizontal="center" vertical="center"/>
    </xf>
    <xf numFmtId="0" fontId="0" fillId="0" borderId="86" xfId="0" applyBorder="1" applyAlignment="1">
      <alignment horizontal="center" vertical="center"/>
    </xf>
    <xf numFmtId="6" fontId="0" fillId="0" borderId="85" xfId="0" applyNumberFormat="1" applyBorder="1" applyAlignment="1">
      <alignment vertical="center"/>
    </xf>
    <xf numFmtId="188" fontId="66" fillId="0" borderId="26" xfId="10" applyNumberFormat="1" applyFont="1" applyBorder="1" applyAlignment="1" applyProtection="1">
      <alignment horizontal="center" vertical="center"/>
      <protection locked="0"/>
    </xf>
    <xf numFmtId="0" fontId="0" fillId="0" borderId="16" xfId="0" applyBorder="1" applyAlignment="1">
      <alignment horizontal="center" vertical="center"/>
    </xf>
    <xf numFmtId="0" fontId="0" fillId="0" borderId="60" xfId="0" applyBorder="1" applyAlignment="1">
      <alignment horizontal="center" vertical="center"/>
    </xf>
    <xf numFmtId="176" fontId="66" fillId="0" borderId="26" xfId="10" applyNumberFormat="1" applyFont="1" applyBorder="1" applyAlignment="1">
      <alignment horizontal="center" vertical="center"/>
    </xf>
    <xf numFmtId="0" fontId="0" fillId="0" borderId="84" xfId="0" applyBorder="1" applyAlignment="1">
      <alignment horizontal="center" vertical="center"/>
    </xf>
    <xf numFmtId="188" fontId="31" fillId="0" borderId="56" xfId="10" applyNumberFormat="1" applyFont="1" applyBorder="1" applyAlignment="1" applyProtection="1">
      <alignment horizontal="left" vertical="center"/>
      <protection locked="0"/>
    </xf>
    <xf numFmtId="188" fontId="31" fillId="0" borderId="55" xfId="10" applyNumberFormat="1" applyFont="1" applyBorder="1" applyProtection="1">
      <alignment vertical="center"/>
      <protection locked="0"/>
    </xf>
    <xf numFmtId="0" fontId="31" fillId="0" borderId="0" xfId="10" applyFont="1" applyAlignment="1">
      <alignment horizontal="left" vertical="top"/>
    </xf>
    <xf numFmtId="188" fontId="31" fillId="0" borderId="17" xfId="10" applyNumberFormat="1" applyFont="1" applyBorder="1" applyProtection="1">
      <alignment vertical="center"/>
      <protection locked="0"/>
    </xf>
    <xf numFmtId="188" fontId="31" fillId="0" borderId="17" xfId="10" applyNumberFormat="1" applyFont="1" applyBorder="1" applyAlignment="1" applyProtection="1">
      <alignment horizontal="left" vertical="center"/>
      <protection locked="0"/>
    </xf>
    <xf numFmtId="188" fontId="31" fillId="0" borderId="18" xfId="10" applyNumberFormat="1" applyFont="1" applyBorder="1" applyProtection="1">
      <alignment vertical="center"/>
      <protection locked="0"/>
    </xf>
    <xf numFmtId="0" fontId="66" fillId="0" borderId="56" xfId="10" applyFont="1" applyBorder="1" applyProtection="1">
      <alignment vertical="center"/>
      <protection locked="0"/>
    </xf>
    <xf numFmtId="0" fontId="31" fillId="0" borderId="55" xfId="10" applyFont="1" applyBorder="1" applyProtection="1">
      <alignment vertical="center"/>
      <protection locked="0"/>
    </xf>
    <xf numFmtId="176" fontId="31" fillId="0" borderId="0" xfId="10" applyNumberFormat="1" applyFont="1" applyAlignment="1">
      <alignment vertical="top" wrapText="1"/>
    </xf>
    <xf numFmtId="176" fontId="31" fillId="0" borderId="0" xfId="10" applyNumberFormat="1" applyFont="1" applyAlignment="1">
      <alignment vertical="top"/>
    </xf>
    <xf numFmtId="0" fontId="31" fillId="12" borderId="7" xfId="10" applyFont="1" applyFill="1" applyBorder="1" applyAlignment="1">
      <alignment horizontal="distributed" vertical="center"/>
    </xf>
    <xf numFmtId="176" fontId="31" fillId="0" borderId="0" xfId="10" applyNumberFormat="1" applyFont="1" applyAlignment="1">
      <alignment horizontal="left" vertical="top" wrapText="1"/>
    </xf>
    <xf numFmtId="176" fontId="31" fillId="0" borderId="0" xfId="10" applyNumberFormat="1" applyFont="1" applyAlignment="1">
      <alignment horizontal="left" vertical="top"/>
    </xf>
    <xf numFmtId="0" fontId="66" fillId="12" borderId="65" xfId="10" applyFont="1" applyFill="1" applyBorder="1" applyAlignment="1">
      <alignment horizontal="center" vertical="center"/>
    </xf>
    <xf numFmtId="0" fontId="68" fillId="0" borderId="0" xfId="10" applyFont="1" applyAlignment="1">
      <alignment horizontal="right" vertical="center"/>
    </xf>
    <xf numFmtId="0" fontId="31" fillId="2" borderId="130" xfId="5" applyFont="1" applyFill="1" applyBorder="1" applyAlignment="1">
      <alignment horizontal="center" vertical="center"/>
    </xf>
    <xf numFmtId="0" fontId="31" fillId="2" borderId="131" xfId="5" applyFont="1" applyFill="1" applyBorder="1" applyAlignment="1">
      <alignment horizontal="center" vertical="center"/>
    </xf>
    <xf numFmtId="0" fontId="31" fillId="2" borderId="132" xfId="5" applyFont="1" applyFill="1" applyBorder="1" applyAlignment="1">
      <alignment horizontal="center" vertical="center"/>
    </xf>
    <xf numFmtId="0" fontId="31" fillId="2" borderId="16" xfId="5" applyFont="1" applyFill="1" applyBorder="1" applyAlignment="1">
      <alignment horizontal="center" vertical="center"/>
    </xf>
    <xf numFmtId="0" fontId="31" fillId="2" borderId="0" xfId="5" applyFont="1" applyFill="1" applyAlignment="1">
      <alignment horizontal="center" vertical="center"/>
    </xf>
    <xf numFmtId="0" fontId="31" fillId="2" borderId="14" xfId="5" applyFont="1" applyFill="1" applyBorder="1" applyAlignment="1">
      <alignment horizontal="center" vertical="center"/>
    </xf>
    <xf numFmtId="0" fontId="31" fillId="2" borderId="84" xfId="5" applyFont="1" applyFill="1" applyBorder="1" applyAlignment="1">
      <alignment horizontal="center" vertical="center"/>
    </xf>
    <xf numFmtId="0" fontId="31" fillId="2" borderId="83" xfId="5" applyFont="1" applyFill="1" applyBorder="1" applyAlignment="1">
      <alignment horizontal="center" vertical="center"/>
    </xf>
    <xf numFmtId="0" fontId="31" fillId="2" borderId="107" xfId="5" applyFont="1" applyFill="1" applyBorder="1" applyAlignment="1">
      <alignment horizontal="center" vertical="center" wrapText="1"/>
    </xf>
    <xf numFmtId="0" fontId="31" fillId="2" borderId="154" xfId="5" applyFont="1" applyFill="1" applyBorder="1" applyAlignment="1">
      <alignment horizontal="center" vertical="center" wrapText="1"/>
    </xf>
    <xf numFmtId="0" fontId="31" fillId="2" borderId="155" xfId="5" applyFont="1" applyFill="1" applyBorder="1" applyAlignment="1">
      <alignment horizontal="center" vertical="center" wrapText="1"/>
    </xf>
    <xf numFmtId="0" fontId="75" fillId="0" borderId="0" xfId="5" applyFont="1" applyAlignment="1">
      <alignment horizontal="center" wrapText="1"/>
    </xf>
    <xf numFmtId="0" fontId="75" fillId="0" borderId="0" xfId="5" applyFont="1"/>
    <xf numFmtId="0" fontId="31" fillId="2" borderId="16" xfId="5" applyFont="1" applyFill="1" applyBorder="1" applyAlignment="1">
      <alignment horizontal="center" vertical="center" wrapText="1"/>
    </xf>
    <xf numFmtId="0" fontId="31" fillId="2" borderId="0" xfId="5" applyFont="1" applyFill="1" applyAlignment="1">
      <alignment horizontal="center" vertical="center" wrapText="1"/>
    </xf>
    <xf numFmtId="0" fontId="31" fillId="2" borderId="14" xfId="5" applyFont="1" applyFill="1" applyBorder="1" applyAlignment="1">
      <alignment horizontal="center" vertical="center" wrapText="1"/>
    </xf>
    <xf numFmtId="0" fontId="31" fillId="0" borderId="0" xfId="5" applyFont="1" applyAlignment="1">
      <alignment vertical="top" wrapText="1"/>
    </xf>
    <xf numFmtId="0" fontId="31" fillId="2" borderId="28" xfId="5" applyFont="1" applyFill="1" applyBorder="1" applyAlignment="1">
      <alignment horizontal="center" vertical="center"/>
    </xf>
    <xf numFmtId="0" fontId="31" fillId="2" borderId="33" xfId="5" applyFont="1" applyFill="1" applyBorder="1" applyAlignment="1">
      <alignment horizontal="center" vertical="center"/>
    </xf>
    <xf numFmtId="0" fontId="31" fillId="2" borderId="32" xfId="5" applyFont="1" applyFill="1" applyBorder="1" applyAlignment="1">
      <alignment horizontal="center" vertical="center"/>
    </xf>
  </cellXfs>
  <cellStyles count="14">
    <cellStyle name="パーセント" xfId="4" builtinId="5"/>
    <cellStyle name="パーセント 2" xfId="2" xr:uid="{61D4AEF5-855A-42CC-9D64-A0E10EFEFAAE}"/>
    <cellStyle name="桁区切り 2" xfId="13" xr:uid="{E5429696-4328-4D77-8247-C21597902773}"/>
    <cellStyle name="桁区切り 3" xfId="12" xr:uid="{451723E9-6ECC-43F2-A181-D540E52157D0}"/>
    <cellStyle name="標準" xfId="0" builtinId="0"/>
    <cellStyle name="標準 2" xfId="5" xr:uid="{F122853D-1738-4EC6-BF57-55D1584192EF}"/>
    <cellStyle name="標準 5" xfId="1" xr:uid="{41357B78-447D-43DF-A2D3-DF7C00FDD3E6}"/>
    <cellStyle name="標準 6" xfId="9" xr:uid="{061A8DD4-B1D4-473D-8AF5-A2FA09CBD6D1}"/>
    <cellStyle name="標準 6 2" xfId="11" xr:uid="{ED7EC400-6B2F-4709-9A42-258F58C03595}"/>
    <cellStyle name="標準_データ" xfId="7" xr:uid="{BB23F83A-BBA5-46BD-89F3-824023D9BCCA}"/>
    <cellStyle name="標準_基礎データ調書フォーマット検討用" xfId="8" xr:uid="{004A7223-B227-4D5B-9A37-544DC4A854DD}"/>
    <cellStyle name="標準_大学基礎データ調書＜表46－１、２、表47＞" xfId="10" xr:uid="{1B9C9623-DC29-4D00-A566-6643772D7050}"/>
    <cellStyle name="標準_大学評価申請大学一覧表データ様式" xfId="3" xr:uid="{0382DAC0-9C6E-4150-A138-89FC62BAEBF8}"/>
    <cellStyle name="標準_調書における追加提出資料もと表" xfId="6" xr:uid="{CC919A3B-1857-4B9F-B4A1-1A02009ED97D}"/>
  </cellStyles>
  <dxfs count="182">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b/>
        <i val="0"/>
        <color rgb="FFC00000"/>
      </font>
      <fill>
        <patternFill>
          <bgColor theme="5" tint="0.79998168889431442"/>
        </patternFill>
      </fill>
    </dxf>
    <dxf>
      <font>
        <b/>
        <i val="0"/>
        <color rgb="FFC00000"/>
      </font>
      <fill>
        <patternFill>
          <bgColor theme="5" tint="0.79998168889431442"/>
        </patternFill>
      </fill>
    </dxf>
    <dxf>
      <font>
        <b/>
        <i val="0"/>
        <color theme="4"/>
      </font>
      <fill>
        <patternFill>
          <bgColor theme="7" tint="0.79998168889431442"/>
        </patternFill>
      </fill>
    </dxf>
    <dxf>
      <font>
        <b/>
        <i val="0"/>
        <color rgb="FFC00000"/>
      </font>
      <fill>
        <patternFill>
          <bgColor theme="5" tint="0.79998168889431442"/>
        </patternFill>
      </fill>
    </dxf>
    <dxf>
      <font>
        <b/>
        <i val="0"/>
        <color theme="4"/>
      </font>
      <fill>
        <patternFill>
          <bgColor theme="7" tint="0.79998168889431442"/>
        </patternFill>
      </fill>
    </dxf>
    <dxf>
      <font>
        <b/>
        <i val="0"/>
        <color rgb="FFC00000"/>
      </font>
      <fill>
        <patternFill>
          <bgColor theme="5" tint="0.79998168889431442"/>
        </patternFill>
      </fill>
    </dxf>
    <dxf>
      <font>
        <b/>
        <i val="0"/>
        <color theme="4"/>
      </font>
      <fill>
        <patternFill>
          <bgColor theme="7" tint="0.79998168889431442"/>
        </patternFill>
      </fill>
    </dxf>
    <dxf>
      <font>
        <b/>
        <i val="0"/>
        <color theme="4"/>
      </font>
      <fill>
        <patternFill>
          <bgColor theme="7" tint="0.79998168889431442"/>
        </patternFill>
      </fill>
    </dxf>
    <dxf>
      <font>
        <b/>
        <i val="0"/>
        <color theme="4"/>
      </font>
      <fill>
        <patternFill>
          <bgColor theme="7" tint="0.79998168889431442"/>
        </patternFill>
      </fill>
    </dxf>
    <dxf>
      <font>
        <b/>
        <i val="0"/>
        <color rgb="FFC00000"/>
      </font>
      <fill>
        <patternFill>
          <bgColor theme="5" tint="0.79998168889431442"/>
        </patternFill>
      </fill>
    </dxf>
    <dxf>
      <font>
        <b/>
        <i val="0"/>
        <color theme="4"/>
      </font>
      <fill>
        <patternFill>
          <bgColor theme="7" tint="0.79998168889431442"/>
        </patternFill>
      </fill>
    </dxf>
    <dxf>
      <font>
        <b/>
        <i val="0"/>
        <color theme="4"/>
      </font>
      <fill>
        <patternFill>
          <bgColor theme="7" tint="0.79998168889431442"/>
        </patternFill>
      </fill>
    </dxf>
    <dxf>
      <font>
        <b/>
        <i val="0"/>
        <color rgb="FFC00000"/>
      </font>
      <fill>
        <patternFill>
          <bgColor theme="5" tint="0.79998168889431442"/>
        </patternFill>
      </fill>
    </dxf>
    <dxf>
      <font>
        <b/>
        <i val="0"/>
        <color rgb="FFC00000"/>
      </font>
      <fill>
        <patternFill>
          <bgColor theme="5" tint="0.79998168889431442"/>
        </patternFill>
      </fill>
    </dxf>
    <dxf>
      <font>
        <b/>
        <i val="0"/>
        <color theme="4"/>
      </font>
      <fill>
        <patternFill>
          <bgColor theme="7" tint="0.79998168889431442"/>
        </patternFill>
      </fill>
    </dxf>
    <dxf>
      <font>
        <b/>
        <i val="0"/>
        <color rgb="FFC00000"/>
      </font>
      <fill>
        <patternFill>
          <bgColor theme="5" tint="0.79998168889431442"/>
        </patternFill>
      </fill>
    </dxf>
    <dxf>
      <font>
        <color theme="2" tint="-9.9948118533890809E-2"/>
      </font>
    </dxf>
    <dxf>
      <font>
        <color theme="2" tint="-9.9948118533890809E-2"/>
      </font>
    </dxf>
    <dxf>
      <font>
        <color theme="2" tint="-9.9948118533890809E-2"/>
      </font>
    </dxf>
    <dxf>
      <font>
        <b/>
        <i val="0"/>
        <color rgb="FFC00000"/>
      </font>
      <fill>
        <patternFill>
          <bgColor theme="5" tint="0.79998168889431442"/>
        </patternFill>
      </fill>
    </dxf>
    <dxf>
      <font>
        <b/>
        <i val="0"/>
        <color theme="4"/>
      </font>
      <fill>
        <patternFill>
          <bgColor theme="7" tint="0.79998168889431442"/>
        </patternFill>
      </fill>
    </dxf>
    <dxf>
      <font>
        <b/>
        <i val="0"/>
        <color rgb="FFC00000"/>
      </font>
      <fill>
        <patternFill>
          <bgColor theme="5" tint="0.79998168889431442"/>
        </patternFill>
      </fill>
    </dxf>
    <dxf>
      <font>
        <b/>
        <i val="0"/>
        <color theme="4"/>
      </font>
      <fill>
        <patternFill>
          <bgColor theme="7" tint="0.79998168889431442"/>
        </patternFill>
      </fill>
    </dxf>
    <dxf>
      <font>
        <b/>
        <i val="0"/>
        <color rgb="FFC00000"/>
      </font>
      <fill>
        <patternFill>
          <bgColor theme="5" tint="0.79998168889431442"/>
        </patternFill>
      </fill>
    </dxf>
    <dxf>
      <font>
        <b/>
        <i val="0"/>
        <color rgb="FFC00000"/>
      </font>
      <fill>
        <patternFill>
          <bgColor theme="5" tint="0.79998168889431442"/>
        </patternFill>
      </fill>
    </dxf>
    <dxf>
      <font>
        <b/>
        <i val="0"/>
        <color theme="4"/>
      </font>
      <fill>
        <patternFill>
          <bgColor theme="7" tint="0.79998168889431442"/>
        </patternFill>
      </fill>
    </dxf>
    <dxf>
      <font>
        <b/>
        <i val="0"/>
        <color theme="4"/>
      </font>
      <fill>
        <patternFill>
          <bgColor theme="7" tint="0.79998168889431442"/>
        </patternFill>
      </fill>
    </dxf>
    <dxf>
      <font>
        <b/>
        <i val="0"/>
        <color theme="4"/>
      </font>
      <fill>
        <patternFill>
          <bgColor theme="7" tint="0.79998168889431442"/>
        </patternFill>
      </fill>
    </dxf>
    <dxf>
      <font>
        <b/>
        <i val="0"/>
        <color theme="4"/>
      </font>
      <fill>
        <patternFill>
          <bgColor theme="7" tint="0.79998168889431442"/>
        </patternFill>
      </fill>
    </dxf>
    <dxf>
      <font>
        <b/>
        <i val="0"/>
        <color rgb="FFC00000"/>
      </font>
      <fill>
        <patternFill>
          <bgColor theme="5" tint="0.79998168889431442"/>
        </patternFill>
      </fill>
    </dxf>
    <dxf>
      <font>
        <b/>
        <i val="0"/>
        <color theme="4"/>
      </font>
      <fill>
        <patternFill>
          <bgColor theme="7" tint="0.79998168889431442"/>
        </patternFill>
      </fill>
    </dxf>
    <dxf>
      <font>
        <b/>
        <i val="0"/>
        <color theme="4"/>
      </font>
      <fill>
        <patternFill>
          <bgColor theme="7" tint="0.79998168889431442"/>
        </patternFill>
      </fill>
    </dxf>
    <dxf>
      <font>
        <b/>
        <i val="0"/>
        <color rgb="FFC00000"/>
      </font>
      <fill>
        <patternFill>
          <bgColor theme="5" tint="0.79998168889431442"/>
        </patternFill>
      </fill>
    </dxf>
    <dxf>
      <font>
        <b/>
        <i val="0"/>
        <color rgb="FFC00000"/>
      </font>
      <fill>
        <patternFill>
          <bgColor theme="5" tint="0.79998168889431442"/>
        </patternFill>
      </fill>
    </dxf>
    <dxf>
      <font>
        <b/>
        <i val="0"/>
        <color rgb="FFC00000"/>
      </font>
      <fill>
        <patternFill>
          <bgColor theme="5" tint="0.79998168889431442"/>
        </patternFill>
      </fill>
    </dxf>
    <dxf>
      <font>
        <color theme="2" tint="-9.9948118533890809E-2"/>
      </font>
    </dxf>
    <dxf>
      <font>
        <b/>
        <i val="0"/>
        <color theme="4"/>
      </font>
      <fill>
        <patternFill>
          <bgColor theme="7" tint="0.79998168889431442"/>
        </patternFill>
      </fill>
    </dxf>
    <dxf>
      <font>
        <b/>
        <i val="0"/>
        <color theme="4"/>
      </font>
      <fill>
        <patternFill>
          <bgColor theme="7" tint="0.79998168889431442"/>
        </patternFill>
      </fill>
    </dxf>
    <dxf>
      <font>
        <b/>
        <i val="0"/>
        <color theme="4"/>
      </font>
      <fill>
        <patternFill>
          <bgColor theme="7" tint="0.79998168889431442"/>
        </patternFill>
      </fill>
    </dxf>
    <dxf>
      <font>
        <b/>
        <i val="0"/>
        <color theme="4"/>
      </font>
      <fill>
        <patternFill>
          <bgColor theme="7" tint="0.79998168889431442"/>
        </patternFill>
      </fill>
    </dxf>
    <dxf>
      <font>
        <b/>
        <i val="0"/>
        <color theme="4"/>
      </font>
      <fill>
        <patternFill>
          <bgColor theme="7" tint="0.79998168889431442"/>
        </patternFill>
      </fill>
    </dxf>
    <dxf>
      <font>
        <b/>
        <i val="0"/>
        <color theme="4"/>
      </font>
      <fill>
        <patternFill>
          <bgColor theme="7" tint="0.79998168889431442"/>
        </patternFill>
      </fill>
    </dxf>
    <dxf>
      <font>
        <b/>
        <i val="0"/>
        <color theme="4"/>
      </font>
      <fill>
        <patternFill>
          <bgColor theme="7" tint="0.79998168889431442"/>
        </patternFill>
      </fill>
    </dxf>
    <dxf>
      <font>
        <b/>
        <i val="0"/>
        <color theme="4"/>
      </font>
      <fill>
        <patternFill>
          <bgColor theme="7" tint="0.79998168889431442"/>
        </patternFill>
      </fill>
    </dxf>
    <dxf>
      <font>
        <b/>
        <i val="0"/>
        <color rgb="FFC00000"/>
      </font>
      <fill>
        <patternFill>
          <bgColor theme="5" tint="0.79998168889431442"/>
        </patternFill>
      </fill>
    </dxf>
    <dxf>
      <font>
        <b/>
        <i val="0"/>
        <color theme="4"/>
      </font>
      <fill>
        <patternFill>
          <bgColor theme="7" tint="0.79998168889431442"/>
        </patternFill>
      </fill>
    </dxf>
    <dxf>
      <font>
        <b/>
        <i val="0"/>
        <color rgb="FFC00000"/>
      </font>
      <fill>
        <patternFill>
          <bgColor theme="5" tint="0.79998168889431442"/>
        </patternFill>
      </fill>
    </dxf>
    <dxf>
      <font>
        <b/>
        <i val="0"/>
        <color rgb="FFC00000"/>
      </font>
      <fill>
        <patternFill>
          <bgColor theme="5" tint="0.79998168889431442"/>
        </patternFill>
      </fill>
    </dxf>
    <dxf>
      <font>
        <b/>
        <i val="0"/>
        <color theme="4"/>
      </font>
      <fill>
        <patternFill>
          <bgColor theme="7" tint="0.79998168889431442"/>
        </patternFill>
      </fill>
    </dxf>
    <dxf>
      <font>
        <b/>
        <i val="0"/>
        <color theme="4"/>
      </font>
      <fill>
        <patternFill>
          <bgColor theme="7" tint="0.79998168889431442"/>
        </patternFill>
      </fill>
    </dxf>
    <dxf>
      <font>
        <b/>
        <i val="0"/>
        <color rgb="FFC00000"/>
      </font>
      <fill>
        <patternFill>
          <bgColor theme="5" tint="0.79998168889431442"/>
        </patternFill>
      </fill>
    </dxf>
    <dxf>
      <font>
        <b/>
        <i val="0"/>
        <color rgb="FFC00000"/>
      </font>
      <fill>
        <patternFill>
          <bgColor theme="5" tint="0.79998168889431442"/>
        </patternFill>
      </fill>
    </dxf>
    <dxf>
      <font>
        <b/>
        <i val="0"/>
        <color theme="4"/>
      </font>
      <fill>
        <patternFill>
          <bgColor theme="7" tint="0.79998168889431442"/>
        </patternFill>
      </fill>
    </dxf>
    <dxf>
      <font>
        <b/>
        <i val="0"/>
        <color rgb="FFC00000"/>
      </font>
      <fill>
        <patternFill>
          <bgColor theme="5" tint="0.79998168889431442"/>
        </patternFill>
      </fill>
    </dxf>
    <dxf>
      <font>
        <b/>
        <i val="0"/>
        <color rgb="FFC00000"/>
      </font>
      <fill>
        <patternFill>
          <bgColor theme="5" tint="0.79998168889431442"/>
        </patternFill>
      </fill>
    </dxf>
    <dxf>
      <font>
        <b/>
        <i val="0"/>
        <color theme="4"/>
      </font>
      <fill>
        <patternFill>
          <bgColor theme="7" tint="0.79998168889431442"/>
        </patternFill>
      </fill>
    </dxf>
    <dxf>
      <font>
        <b/>
        <i val="0"/>
        <color theme="4"/>
      </font>
      <fill>
        <patternFill>
          <bgColor theme="7" tint="0.79998168889431442"/>
        </patternFill>
      </fill>
    </dxf>
    <dxf>
      <font>
        <b/>
        <i val="0"/>
        <color rgb="FFC00000"/>
      </font>
      <fill>
        <patternFill>
          <bgColor theme="5" tint="0.79998168889431442"/>
        </patternFill>
      </fill>
    </dxf>
    <dxf>
      <font>
        <b/>
        <i val="0"/>
        <color theme="4"/>
      </font>
      <fill>
        <patternFill>
          <bgColor theme="7" tint="0.79998168889431442"/>
        </patternFill>
      </fill>
    </dxf>
    <dxf>
      <font>
        <b/>
        <i val="0"/>
        <color rgb="FFC00000"/>
      </font>
      <fill>
        <patternFill>
          <bgColor theme="5" tint="0.79998168889431442"/>
        </patternFill>
      </fill>
    </dxf>
    <dxf>
      <font>
        <b/>
        <i val="0"/>
        <color theme="4"/>
      </font>
      <fill>
        <patternFill>
          <bgColor theme="7" tint="0.79998168889431442"/>
        </patternFill>
      </fill>
    </dxf>
    <dxf>
      <font>
        <b/>
        <i val="0"/>
        <color rgb="FFC00000"/>
      </font>
      <fill>
        <patternFill>
          <bgColor theme="5" tint="0.79998168889431442"/>
        </patternFill>
      </fill>
    </dxf>
    <dxf>
      <font>
        <b/>
        <i val="0"/>
        <color theme="4"/>
      </font>
      <fill>
        <patternFill>
          <bgColor theme="7" tint="0.79998168889431442"/>
        </patternFill>
      </fill>
    </dxf>
    <dxf>
      <font>
        <b/>
        <i val="0"/>
        <color rgb="FFC00000"/>
      </font>
      <fill>
        <patternFill>
          <bgColor theme="5" tint="0.79998168889431442"/>
        </patternFill>
      </fill>
    </dxf>
    <dxf>
      <font>
        <b/>
        <i val="0"/>
        <color theme="4"/>
      </font>
      <fill>
        <patternFill>
          <bgColor theme="7" tint="0.79998168889431442"/>
        </patternFill>
      </fill>
    </dxf>
    <dxf>
      <font>
        <b/>
        <i val="0"/>
        <color rgb="FFC00000"/>
      </font>
      <fill>
        <patternFill>
          <bgColor theme="5" tint="0.79998168889431442"/>
        </patternFill>
      </fill>
    </dxf>
    <dxf>
      <font>
        <b/>
        <i val="0"/>
        <color theme="4"/>
      </font>
      <fill>
        <patternFill>
          <bgColor theme="7" tint="0.79998168889431442"/>
        </patternFill>
      </fill>
    </dxf>
    <dxf>
      <font>
        <b/>
        <i val="0"/>
        <color theme="4"/>
      </font>
      <fill>
        <patternFill>
          <bgColor theme="7" tint="0.79998168889431442"/>
        </patternFill>
      </fill>
    </dxf>
    <dxf>
      <font>
        <b/>
        <i val="0"/>
        <color rgb="FFC00000"/>
      </font>
      <fill>
        <patternFill>
          <bgColor theme="5" tint="0.79998168889431442"/>
        </patternFill>
      </fill>
    </dxf>
    <dxf>
      <font>
        <b/>
        <i val="0"/>
        <color rgb="FFC00000"/>
      </font>
      <fill>
        <patternFill>
          <bgColor theme="5" tint="0.79998168889431442"/>
        </patternFill>
      </fill>
    </dxf>
    <dxf>
      <font>
        <b/>
        <i val="0"/>
        <color rgb="FFC00000"/>
      </font>
      <fill>
        <patternFill>
          <bgColor theme="5" tint="0.79998168889431442"/>
        </patternFill>
      </fill>
    </dxf>
    <dxf>
      <font>
        <b/>
        <i val="0"/>
        <color theme="4"/>
      </font>
      <fill>
        <patternFill>
          <bgColor theme="7" tint="0.79998168889431442"/>
        </patternFill>
      </fill>
    </dxf>
    <dxf>
      <font>
        <b/>
        <i val="0"/>
        <color theme="4"/>
      </font>
      <fill>
        <patternFill>
          <bgColor theme="7" tint="0.79998168889431442"/>
        </patternFill>
      </fill>
    </dxf>
    <dxf>
      <font>
        <b/>
        <i val="0"/>
        <color rgb="FFC00000"/>
      </font>
      <fill>
        <patternFill>
          <bgColor theme="5" tint="0.79998168889431442"/>
        </patternFill>
      </fill>
    </dxf>
    <dxf>
      <font>
        <b/>
        <i val="0"/>
        <color theme="4"/>
      </font>
      <fill>
        <patternFill>
          <bgColor theme="7" tint="0.79998168889431442"/>
        </patternFill>
      </fill>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0000"/>
      </font>
      <fill>
        <patternFill>
          <bgColor theme="7" tint="0.79998168889431442"/>
        </patternFill>
      </fill>
      <border>
        <left style="thin">
          <color theme="4"/>
        </left>
        <right style="thin">
          <color theme="4"/>
        </right>
        <top style="thin">
          <color theme="4"/>
        </top>
        <bottom style="thin">
          <color theme="4"/>
        </bottom>
        <vertical/>
        <horizontal/>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0000"/>
      </font>
      <fill>
        <patternFill>
          <bgColor theme="7" tint="0.79998168889431442"/>
        </patternFill>
      </fill>
      <border>
        <left style="thin">
          <color theme="4"/>
        </left>
        <right style="thin">
          <color theme="4"/>
        </right>
        <top style="thin">
          <color theme="4"/>
        </top>
        <bottom style="thin">
          <color theme="4"/>
        </bottom>
        <vertical/>
        <horizontal/>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fgColor rgb="FFFFC7CE"/>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fgColor rgb="FFFFC7CE"/>
          <bgColor rgb="FFFFC7CE"/>
        </patternFill>
      </fill>
    </dxf>
    <dxf>
      <font>
        <color rgb="FF9C0006"/>
      </font>
      <fill>
        <patternFill>
          <fgColor rgb="FFFFCCCC"/>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0000"/>
      </font>
      <fill>
        <patternFill>
          <bgColor theme="7" tint="0.79998168889431442"/>
        </patternFill>
      </fill>
      <border>
        <left style="thin">
          <color theme="4"/>
        </left>
        <right style="thin">
          <color theme="4"/>
        </right>
        <top style="thin">
          <color theme="4"/>
        </top>
        <bottom style="thin">
          <color theme="4"/>
        </bottom>
        <vertical/>
        <horizontal/>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00FFFF"/>
      <color rgb="FF9C0006"/>
      <color rgb="FFFFC7CE"/>
      <color rgb="FFFFCCCC"/>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eetMetadata" Target="metadata.xml"/></Relationships>
</file>

<file path=xl/drawings/drawing1.xml><?xml version="1.0" encoding="utf-8"?>
<xdr:wsDr xmlns:xdr="http://schemas.openxmlformats.org/drawingml/2006/spreadsheetDrawing" xmlns:a="http://schemas.openxmlformats.org/drawingml/2006/main">
  <xdr:twoCellAnchor>
    <xdr:from>
      <xdr:col>3</xdr:col>
      <xdr:colOff>400050</xdr:colOff>
      <xdr:row>5</xdr:row>
      <xdr:rowOff>0</xdr:rowOff>
    </xdr:from>
    <xdr:to>
      <xdr:col>3</xdr:col>
      <xdr:colOff>1152525</xdr:colOff>
      <xdr:row>5</xdr:row>
      <xdr:rowOff>0</xdr:rowOff>
    </xdr:to>
    <xdr:sp macro="" textlink="">
      <xdr:nvSpPr>
        <xdr:cNvPr id="2" name="Line 1">
          <a:extLst>
            <a:ext uri="{FF2B5EF4-FFF2-40B4-BE49-F238E27FC236}">
              <a16:creationId xmlns:a16="http://schemas.microsoft.com/office/drawing/2014/main" id="{D95B4900-48A2-4779-9991-C62F65AB4320}"/>
            </a:ext>
          </a:extLst>
        </xdr:cNvPr>
        <xdr:cNvSpPr>
          <a:spLocks noChangeShapeType="1"/>
        </xdr:cNvSpPr>
      </xdr:nvSpPr>
      <xdr:spPr bwMode="auto">
        <a:xfrm flipV="1">
          <a:off x="2419350" y="11430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285750</xdr:colOff>
      <xdr:row>7</xdr:row>
      <xdr:rowOff>0</xdr:rowOff>
    </xdr:from>
    <xdr:to>
      <xdr:col>3</xdr:col>
      <xdr:colOff>1219200</xdr:colOff>
      <xdr:row>7</xdr:row>
      <xdr:rowOff>0</xdr:rowOff>
    </xdr:to>
    <xdr:sp macro="" textlink="">
      <xdr:nvSpPr>
        <xdr:cNvPr id="3" name="Line 2">
          <a:extLst>
            <a:ext uri="{FF2B5EF4-FFF2-40B4-BE49-F238E27FC236}">
              <a16:creationId xmlns:a16="http://schemas.microsoft.com/office/drawing/2014/main" id="{B702BB58-4FB5-4CD7-A11B-F69817AEBF60}"/>
            </a:ext>
          </a:extLst>
        </xdr:cNvPr>
        <xdr:cNvSpPr>
          <a:spLocks noChangeShapeType="1"/>
        </xdr:cNvSpPr>
      </xdr:nvSpPr>
      <xdr:spPr bwMode="auto">
        <a:xfrm flipV="1">
          <a:off x="2305050" y="1600200"/>
          <a:ext cx="3873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9</xdr:row>
      <xdr:rowOff>0</xdr:rowOff>
    </xdr:from>
    <xdr:to>
      <xdr:col>3</xdr:col>
      <xdr:colOff>1152525</xdr:colOff>
      <xdr:row>9</xdr:row>
      <xdr:rowOff>0</xdr:rowOff>
    </xdr:to>
    <xdr:sp macro="" textlink="">
      <xdr:nvSpPr>
        <xdr:cNvPr id="4" name="Line 3">
          <a:extLst>
            <a:ext uri="{FF2B5EF4-FFF2-40B4-BE49-F238E27FC236}">
              <a16:creationId xmlns:a16="http://schemas.microsoft.com/office/drawing/2014/main" id="{5BC89122-12C0-4CF4-A80D-A3EF97AF9082}"/>
            </a:ext>
          </a:extLst>
        </xdr:cNvPr>
        <xdr:cNvSpPr>
          <a:spLocks noChangeShapeType="1"/>
        </xdr:cNvSpPr>
      </xdr:nvSpPr>
      <xdr:spPr bwMode="auto">
        <a:xfrm flipV="1">
          <a:off x="2419350" y="20574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11</xdr:row>
      <xdr:rowOff>0</xdr:rowOff>
    </xdr:from>
    <xdr:to>
      <xdr:col>3</xdr:col>
      <xdr:colOff>1152525</xdr:colOff>
      <xdr:row>11</xdr:row>
      <xdr:rowOff>0</xdr:rowOff>
    </xdr:to>
    <xdr:sp macro="" textlink="">
      <xdr:nvSpPr>
        <xdr:cNvPr id="5" name="Line 4">
          <a:extLst>
            <a:ext uri="{FF2B5EF4-FFF2-40B4-BE49-F238E27FC236}">
              <a16:creationId xmlns:a16="http://schemas.microsoft.com/office/drawing/2014/main" id="{922B765A-723C-4790-B0AA-AB0A87673968}"/>
            </a:ext>
          </a:extLst>
        </xdr:cNvPr>
        <xdr:cNvSpPr>
          <a:spLocks noChangeShapeType="1"/>
        </xdr:cNvSpPr>
      </xdr:nvSpPr>
      <xdr:spPr bwMode="auto">
        <a:xfrm flipV="1">
          <a:off x="2419350" y="25146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13</xdr:row>
      <xdr:rowOff>0</xdr:rowOff>
    </xdr:from>
    <xdr:to>
      <xdr:col>3</xdr:col>
      <xdr:colOff>1152525</xdr:colOff>
      <xdr:row>13</xdr:row>
      <xdr:rowOff>0</xdr:rowOff>
    </xdr:to>
    <xdr:sp macro="" textlink="">
      <xdr:nvSpPr>
        <xdr:cNvPr id="6" name="Line 5">
          <a:extLst>
            <a:ext uri="{FF2B5EF4-FFF2-40B4-BE49-F238E27FC236}">
              <a16:creationId xmlns:a16="http://schemas.microsoft.com/office/drawing/2014/main" id="{642C17F0-310F-4240-AB14-9EED111FF639}"/>
            </a:ext>
          </a:extLst>
        </xdr:cNvPr>
        <xdr:cNvSpPr>
          <a:spLocks noChangeShapeType="1"/>
        </xdr:cNvSpPr>
      </xdr:nvSpPr>
      <xdr:spPr bwMode="auto">
        <a:xfrm flipV="1">
          <a:off x="2419350" y="29718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17</xdr:row>
      <xdr:rowOff>0</xdr:rowOff>
    </xdr:from>
    <xdr:to>
      <xdr:col>3</xdr:col>
      <xdr:colOff>1152525</xdr:colOff>
      <xdr:row>17</xdr:row>
      <xdr:rowOff>0</xdr:rowOff>
    </xdr:to>
    <xdr:sp macro="" textlink="">
      <xdr:nvSpPr>
        <xdr:cNvPr id="7" name="Line 6">
          <a:extLst>
            <a:ext uri="{FF2B5EF4-FFF2-40B4-BE49-F238E27FC236}">
              <a16:creationId xmlns:a16="http://schemas.microsoft.com/office/drawing/2014/main" id="{91E8C274-EC87-42C2-A44E-C42BA1F06F55}"/>
            </a:ext>
          </a:extLst>
        </xdr:cNvPr>
        <xdr:cNvSpPr>
          <a:spLocks noChangeShapeType="1"/>
        </xdr:cNvSpPr>
      </xdr:nvSpPr>
      <xdr:spPr bwMode="auto">
        <a:xfrm flipV="1">
          <a:off x="2419350" y="38862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19</xdr:row>
      <xdr:rowOff>0</xdr:rowOff>
    </xdr:from>
    <xdr:to>
      <xdr:col>3</xdr:col>
      <xdr:colOff>1152525</xdr:colOff>
      <xdr:row>19</xdr:row>
      <xdr:rowOff>0</xdr:rowOff>
    </xdr:to>
    <xdr:sp macro="" textlink="">
      <xdr:nvSpPr>
        <xdr:cNvPr id="8" name="Line 7">
          <a:extLst>
            <a:ext uri="{FF2B5EF4-FFF2-40B4-BE49-F238E27FC236}">
              <a16:creationId xmlns:a16="http://schemas.microsoft.com/office/drawing/2014/main" id="{1752C658-1738-4B22-8587-491D72E21A2C}"/>
            </a:ext>
          </a:extLst>
        </xdr:cNvPr>
        <xdr:cNvSpPr>
          <a:spLocks noChangeShapeType="1"/>
        </xdr:cNvSpPr>
      </xdr:nvSpPr>
      <xdr:spPr bwMode="auto">
        <a:xfrm flipV="1">
          <a:off x="2419350" y="43434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23</xdr:row>
      <xdr:rowOff>0</xdr:rowOff>
    </xdr:from>
    <xdr:to>
      <xdr:col>3</xdr:col>
      <xdr:colOff>1152525</xdr:colOff>
      <xdr:row>23</xdr:row>
      <xdr:rowOff>0</xdr:rowOff>
    </xdr:to>
    <xdr:sp macro="" textlink="">
      <xdr:nvSpPr>
        <xdr:cNvPr id="9" name="Line 8">
          <a:extLst>
            <a:ext uri="{FF2B5EF4-FFF2-40B4-BE49-F238E27FC236}">
              <a16:creationId xmlns:a16="http://schemas.microsoft.com/office/drawing/2014/main" id="{F39AC76F-1CFF-4238-A584-9C819A65282C}"/>
            </a:ext>
          </a:extLst>
        </xdr:cNvPr>
        <xdr:cNvSpPr>
          <a:spLocks noChangeShapeType="1"/>
        </xdr:cNvSpPr>
      </xdr:nvSpPr>
      <xdr:spPr bwMode="auto">
        <a:xfrm flipV="1">
          <a:off x="2419350" y="52578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27</xdr:row>
      <xdr:rowOff>0</xdr:rowOff>
    </xdr:from>
    <xdr:to>
      <xdr:col>3</xdr:col>
      <xdr:colOff>1152525</xdr:colOff>
      <xdr:row>27</xdr:row>
      <xdr:rowOff>0</xdr:rowOff>
    </xdr:to>
    <xdr:sp macro="" textlink="">
      <xdr:nvSpPr>
        <xdr:cNvPr id="10" name="Line 9">
          <a:extLst>
            <a:ext uri="{FF2B5EF4-FFF2-40B4-BE49-F238E27FC236}">
              <a16:creationId xmlns:a16="http://schemas.microsoft.com/office/drawing/2014/main" id="{48156FEA-DF47-4C07-B122-9B268E3554AE}"/>
            </a:ext>
          </a:extLst>
        </xdr:cNvPr>
        <xdr:cNvSpPr>
          <a:spLocks noChangeShapeType="1"/>
        </xdr:cNvSpPr>
      </xdr:nvSpPr>
      <xdr:spPr bwMode="auto">
        <a:xfrm flipV="1">
          <a:off x="2419350" y="61722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31</xdr:row>
      <xdr:rowOff>0</xdr:rowOff>
    </xdr:from>
    <xdr:to>
      <xdr:col>3</xdr:col>
      <xdr:colOff>1152525</xdr:colOff>
      <xdr:row>31</xdr:row>
      <xdr:rowOff>0</xdr:rowOff>
    </xdr:to>
    <xdr:sp macro="" textlink="">
      <xdr:nvSpPr>
        <xdr:cNvPr id="11" name="Line 10">
          <a:extLst>
            <a:ext uri="{FF2B5EF4-FFF2-40B4-BE49-F238E27FC236}">
              <a16:creationId xmlns:a16="http://schemas.microsoft.com/office/drawing/2014/main" id="{A0B27DF7-5730-4656-A545-722A07F9377D}"/>
            </a:ext>
          </a:extLst>
        </xdr:cNvPr>
        <xdr:cNvSpPr>
          <a:spLocks noChangeShapeType="1"/>
        </xdr:cNvSpPr>
      </xdr:nvSpPr>
      <xdr:spPr bwMode="auto">
        <a:xfrm flipV="1">
          <a:off x="2419350" y="70866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219075</xdr:colOff>
      <xdr:row>15</xdr:row>
      <xdr:rowOff>0</xdr:rowOff>
    </xdr:from>
    <xdr:to>
      <xdr:col>3</xdr:col>
      <xdr:colOff>1285875</xdr:colOff>
      <xdr:row>15</xdr:row>
      <xdr:rowOff>0</xdr:rowOff>
    </xdr:to>
    <xdr:sp macro="" textlink="">
      <xdr:nvSpPr>
        <xdr:cNvPr id="12" name="Line 11">
          <a:extLst>
            <a:ext uri="{FF2B5EF4-FFF2-40B4-BE49-F238E27FC236}">
              <a16:creationId xmlns:a16="http://schemas.microsoft.com/office/drawing/2014/main" id="{91285D2A-E923-4E99-8D20-58CFA79D98E9}"/>
            </a:ext>
          </a:extLst>
        </xdr:cNvPr>
        <xdr:cNvSpPr>
          <a:spLocks noChangeShapeType="1"/>
        </xdr:cNvSpPr>
      </xdr:nvSpPr>
      <xdr:spPr bwMode="auto">
        <a:xfrm flipV="1">
          <a:off x="2238375" y="3429000"/>
          <a:ext cx="4508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13</xdr:row>
      <xdr:rowOff>0</xdr:rowOff>
    </xdr:from>
    <xdr:to>
      <xdr:col>3</xdr:col>
      <xdr:colOff>1152525</xdr:colOff>
      <xdr:row>13</xdr:row>
      <xdr:rowOff>0</xdr:rowOff>
    </xdr:to>
    <xdr:sp macro="" textlink="">
      <xdr:nvSpPr>
        <xdr:cNvPr id="13" name="Line 12">
          <a:extLst>
            <a:ext uri="{FF2B5EF4-FFF2-40B4-BE49-F238E27FC236}">
              <a16:creationId xmlns:a16="http://schemas.microsoft.com/office/drawing/2014/main" id="{96D1CB08-D0C4-4661-B79D-481C6A0CD755}"/>
            </a:ext>
          </a:extLst>
        </xdr:cNvPr>
        <xdr:cNvSpPr>
          <a:spLocks noChangeShapeType="1"/>
        </xdr:cNvSpPr>
      </xdr:nvSpPr>
      <xdr:spPr bwMode="auto">
        <a:xfrm flipV="1">
          <a:off x="2419350" y="29718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19</xdr:row>
      <xdr:rowOff>0</xdr:rowOff>
    </xdr:from>
    <xdr:to>
      <xdr:col>3</xdr:col>
      <xdr:colOff>1152525</xdr:colOff>
      <xdr:row>19</xdr:row>
      <xdr:rowOff>0</xdr:rowOff>
    </xdr:to>
    <xdr:sp macro="" textlink="">
      <xdr:nvSpPr>
        <xdr:cNvPr id="14" name="Line 13">
          <a:extLst>
            <a:ext uri="{FF2B5EF4-FFF2-40B4-BE49-F238E27FC236}">
              <a16:creationId xmlns:a16="http://schemas.microsoft.com/office/drawing/2014/main" id="{71F36F4A-E536-4042-9755-1D866450FF1E}"/>
            </a:ext>
          </a:extLst>
        </xdr:cNvPr>
        <xdr:cNvSpPr>
          <a:spLocks noChangeShapeType="1"/>
        </xdr:cNvSpPr>
      </xdr:nvSpPr>
      <xdr:spPr bwMode="auto">
        <a:xfrm flipV="1">
          <a:off x="2419350" y="43434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19</xdr:row>
      <xdr:rowOff>0</xdr:rowOff>
    </xdr:from>
    <xdr:to>
      <xdr:col>3</xdr:col>
      <xdr:colOff>1152525</xdr:colOff>
      <xdr:row>19</xdr:row>
      <xdr:rowOff>0</xdr:rowOff>
    </xdr:to>
    <xdr:sp macro="" textlink="">
      <xdr:nvSpPr>
        <xdr:cNvPr id="15" name="Line 14">
          <a:extLst>
            <a:ext uri="{FF2B5EF4-FFF2-40B4-BE49-F238E27FC236}">
              <a16:creationId xmlns:a16="http://schemas.microsoft.com/office/drawing/2014/main" id="{7B1C56B4-A564-4168-B62C-A20F7C60C8D8}"/>
            </a:ext>
          </a:extLst>
        </xdr:cNvPr>
        <xdr:cNvSpPr>
          <a:spLocks noChangeShapeType="1"/>
        </xdr:cNvSpPr>
      </xdr:nvSpPr>
      <xdr:spPr bwMode="auto">
        <a:xfrm flipV="1">
          <a:off x="2419350" y="43434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19</xdr:row>
      <xdr:rowOff>0</xdr:rowOff>
    </xdr:from>
    <xdr:to>
      <xdr:col>3</xdr:col>
      <xdr:colOff>1152525</xdr:colOff>
      <xdr:row>19</xdr:row>
      <xdr:rowOff>0</xdr:rowOff>
    </xdr:to>
    <xdr:sp macro="" textlink="">
      <xdr:nvSpPr>
        <xdr:cNvPr id="16" name="Line 15">
          <a:extLst>
            <a:ext uri="{FF2B5EF4-FFF2-40B4-BE49-F238E27FC236}">
              <a16:creationId xmlns:a16="http://schemas.microsoft.com/office/drawing/2014/main" id="{67A1F93C-0877-4AE8-9555-3DC636E0D2F7}"/>
            </a:ext>
          </a:extLst>
        </xdr:cNvPr>
        <xdr:cNvSpPr>
          <a:spLocks noChangeShapeType="1"/>
        </xdr:cNvSpPr>
      </xdr:nvSpPr>
      <xdr:spPr bwMode="auto">
        <a:xfrm flipV="1">
          <a:off x="2419350" y="43434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17</xdr:row>
      <xdr:rowOff>0</xdr:rowOff>
    </xdr:from>
    <xdr:to>
      <xdr:col>3</xdr:col>
      <xdr:colOff>1152525</xdr:colOff>
      <xdr:row>17</xdr:row>
      <xdr:rowOff>0</xdr:rowOff>
    </xdr:to>
    <xdr:sp macro="" textlink="">
      <xdr:nvSpPr>
        <xdr:cNvPr id="17" name="Line 16">
          <a:extLst>
            <a:ext uri="{FF2B5EF4-FFF2-40B4-BE49-F238E27FC236}">
              <a16:creationId xmlns:a16="http://schemas.microsoft.com/office/drawing/2014/main" id="{82C2E8B9-3A71-421A-8F8A-540ADD4D41CA}"/>
            </a:ext>
          </a:extLst>
        </xdr:cNvPr>
        <xdr:cNvSpPr>
          <a:spLocks noChangeShapeType="1"/>
        </xdr:cNvSpPr>
      </xdr:nvSpPr>
      <xdr:spPr bwMode="auto">
        <a:xfrm flipV="1">
          <a:off x="2419350" y="38862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17</xdr:row>
      <xdr:rowOff>0</xdr:rowOff>
    </xdr:from>
    <xdr:to>
      <xdr:col>3</xdr:col>
      <xdr:colOff>1152525</xdr:colOff>
      <xdr:row>17</xdr:row>
      <xdr:rowOff>0</xdr:rowOff>
    </xdr:to>
    <xdr:sp macro="" textlink="">
      <xdr:nvSpPr>
        <xdr:cNvPr id="18" name="Line 17">
          <a:extLst>
            <a:ext uri="{FF2B5EF4-FFF2-40B4-BE49-F238E27FC236}">
              <a16:creationId xmlns:a16="http://schemas.microsoft.com/office/drawing/2014/main" id="{283AF9DA-AD48-45B1-94AB-00D2D5828E8D}"/>
            </a:ext>
          </a:extLst>
        </xdr:cNvPr>
        <xdr:cNvSpPr>
          <a:spLocks noChangeShapeType="1"/>
        </xdr:cNvSpPr>
      </xdr:nvSpPr>
      <xdr:spPr bwMode="auto">
        <a:xfrm flipV="1">
          <a:off x="2419350" y="38862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17</xdr:row>
      <xdr:rowOff>0</xdr:rowOff>
    </xdr:from>
    <xdr:to>
      <xdr:col>3</xdr:col>
      <xdr:colOff>1152525</xdr:colOff>
      <xdr:row>17</xdr:row>
      <xdr:rowOff>0</xdr:rowOff>
    </xdr:to>
    <xdr:sp macro="" textlink="">
      <xdr:nvSpPr>
        <xdr:cNvPr id="19" name="Line 18">
          <a:extLst>
            <a:ext uri="{FF2B5EF4-FFF2-40B4-BE49-F238E27FC236}">
              <a16:creationId xmlns:a16="http://schemas.microsoft.com/office/drawing/2014/main" id="{C9243382-3D82-4E43-A34E-ADC3F24C6361}"/>
            </a:ext>
          </a:extLst>
        </xdr:cNvPr>
        <xdr:cNvSpPr>
          <a:spLocks noChangeShapeType="1"/>
        </xdr:cNvSpPr>
      </xdr:nvSpPr>
      <xdr:spPr bwMode="auto">
        <a:xfrm flipV="1">
          <a:off x="2419350" y="38862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17</xdr:row>
      <xdr:rowOff>0</xdr:rowOff>
    </xdr:from>
    <xdr:to>
      <xdr:col>3</xdr:col>
      <xdr:colOff>1152525</xdr:colOff>
      <xdr:row>17</xdr:row>
      <xdr:rowOff>0</xdr:rowOff>
    </xdr:to>
    <xdr:sp macro="" textlink="">
      <xdr:nvSpPr>
        <xdr:cNvPr id="20" name="Line 19">
          <a:extLst>
            <a:ext uri="{FF2B5EF4-FFF2-40B4-BE49-F238E27FC236}">
              <a16:creationId xmlns:a16="http://schemas.microsoft.com/office/drawing/2014/main" id="{E9C6E49E-0F86-44D2-95E8-2499F6D8390A}"/>
            </a:ext>
          </a:extLst>
        </xdr:cNvPr>
        <xdr:cNvSpPr>
          <a:spLocks noChangeShapeType="1"/>
        </xdr:cNvSpPr>
      </xdr:nvSpPr>
      <xdr:spPr bwMode="auto">
        <a:xfrm flipV="1">
          <a:off x="2419350" y="38862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27</xdr:row>
      <xdr:rowOff>0</xdr:rowOff>
    </xdr:from>
    <xdr:to>
      <xdr:col>3</xdr:col>
      <xdr:colOff>1152525</xdr:colOff>
      <xdr:row>27</xdr:row>
      <xdr:rowOff>0</xdr:rowOff>
    </xdr:to>
    <xdr:sp macro="" textlink="">
      <xdr:nvSpPr>
        <xdr:cNvPr id="21" name="Line 20">
          <a:extLst>
            <a:ext uri="{FF2B5EF4-FFF2-40B4-BE49-F238E27FC236}">
              <a16:creationId xmlns:a16="http://schemas.microsoft.com/office/drawing/2014/main" id="{FCA2E622-6E13-4CE9-B7AB-CDFCD7F23396}"/>
            </a:ext>
          </a:extLst>
        </xdr:cNvPr>
        <xdr:cNvSpPr>
          <a:spLocks noChangeShapeType="1"/>
        </xdr:cNvSpPr>
      </xdr:nvSpPr>
      <xdr:spPr bwMode="auto">
        <a:xfrm flipV="1">
          <a:off x="2419350" y="61722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31</xdr:row>
      <xdr:rowOff>0</xdr:rowOff>
    </xdr:from>
    <xdr:to>
      <xdr:col>3</xdr:col>
      <xdr:colOff>1152525</xdr:colOff>
      <xdr:row>31</xdr:row>
      <xdr:rowOff>0</xdr:rowOff>
    </xdr:to>
    <xdr:sp macro="" textlink="">
      <xdr:nvSpPr>
        <xdr:cNvPr id="22" name="Line 21">
          <a:extLst>
            <a:ext uri="{FF2B5EF4-FFF2-40B4-BE49-F238E27FC236}">
              <a16:creationId xmlns:a16="http://schemas.microsoft.com/office/drawing/2014/main" id="{083AC9BC-E0E7-4408-8E85-C5A24FA29574}"/>
            </a:ext>
          </a:extLst>
        </xdr:cNvPr>
        <xdr:cNvSpPr>
          <a:spLocks noChangeShapeType="1"/>
        </xdr:cNvSpPr>
      </xdr:nvSpPr>
      <xdr:spPr bwMode="auto">
        <a:xfrm flipV="1">
          <a:off x="2419350" y="70866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266700</xdr:colOff>
      <xdr:row>21</xdr:row>
      <xdr:rowOff>0</xdr:rowOff>
    </xdr:from>
    <xdr:to>
      <xdr:col>3</xdr:col>
      <xdr:colOff>1257300</xdr:colOff>
      <xdr:row>21</xdr:row>
      <xdr:rowOff>0</xdr:rowOff>
    </xdr:to>
    <xdr:sp macro="" textlink="">
      <xdr:nvSpPr>
        <xdr:cNvPr id="23" name="Line 22">
          <a:extLst>
            <a:ext uri="{FF2B5EF4-FFF2-40B4-BE49-F238E27FC236}">
              <a16:creationId xmlns:a16="http://schemas.microsoft.com/office/drawing/2014/main" id="{869B7B6D-C5BF-4A9B-B323-7F172DCBCE80}"/>
            </a:ext>
          </a:extLst>
        </xdr:cNvPr>
        <xdr:cNvSpPr>
          <a:spLocks noChangeShapeType="1"/>
        </xdr:cNvSpPr>
      </xdr:nvSpPr>
      <xdr:spPr bwMode="auto">
        <a:xfrm flipV="1">
          <a:off x="2286000" y="4800600"/>
          <a:ext cx="4064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33</xdr:row>
      <xdr:rowOff>0</xdr:rowOff>
    </xdr:from>
    <xdr:to>
      <xdr:col>3</xdr:col>
      <xdr:colOff>1152525</xdr:colOff>
      <xdr:row>33</xdr:row>
      <xdr:rowOff>0</xdr:rowOff>
    </xdr:to>
    <xdr:sp macro="" textlink="">
      <xdr:nvSpPr>
        <xdr:cNvPr id="24" name="Line 23">
          <a:extLst>
            <a:ext uri="{FF2B5EF4-FFF2-40B4-BE49-F238E27FC236}">
              <a16:creationId xmlns:a16="http://schemas.microsoft.com/office/drawing/2014/main" id="{5E41F4CE-6F27-4759-B732-F60588B3663F}"/>
            </a:ext>
          </a:extLst>
        </xdr:cNvPr>
        <xdr:cNvSpPr>
          <a:spLocks noChangeShapeType="1"/>
        </xdr:cNvSpPr>
      </xdr:nvSpPr>
      <xdr:spPr bwMode="auto">
        <a:xfrm flipV="1">
          <a:off x="2419350" y="75438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19</xdr:row>
      <xdr:rowOff>0</xdr:rowOff>
    </xdr:from>
    <xdr:to>
      <xdr:col>3</xdr:col>
      <xdr:colOff>1152525</xdr:colOff>
      <xdr:row>19</xdr:row>
      <xdr:rowOff>0</xdr:rowOff>
    </xdr:to>
    <xdr:sp macro="" textlink="">
      <xdr:nvSpPr>
        <xdr:cNvPr id="25" name="Line 6">
          <a:extLst>
            <a:ext uri="{FF2B5EF4-FFF2-40B4-BE49-F238E27FC236}">
              <a16:creationId xmlns:a16="http://schemas.microsoft.com/office/drawing/2014/main" id="{35E5CC8F-6F4A-4882-BCF9-ED7A056A9592}"/>
            </a:ext>
          </a:extLst>
        </xdr:cNvPr>
        <xdr:cNvSpPr>
          <a:spLocks noChangeShapeType="1"/>
        </xdr:cNvSpPr>
      </xdr:nvSpPr>
      <xdr:spPr bwMode="auto">
        <a:xfrm flipV="1">
          <a:off x="2419350" y="43434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19</xdr:row>
      <xdr:rowOff>0</xdr:rowOff>
    </xdr:from>
    <xdr:to>
      <xdr:col>3</xdr:col>
      <xdr:colOff>1152525</xdr:colOff>
      <xdr:row>19</xdr:row>
      <xdr:rowOff>0</xdr:rowOff>
    </xdr:to>
    <xdr:sp macro="" textlink="">
      <xdr:nvSpPr>
        <xdr:cNvPr id="26" name="Line 16">
          <a:extLst>
            <a:ext uri="{FF2B5EF4-FFF2-40B4-BE49-F238E27FC236}">
              <a16:creationId xmlns:a16="http://schemas.microsoft.com/office/drawing/2014/main" id="{217E33FF-B6E5-445F-815E-168F2B0E1B10}"/>
            </a:ext>
          </a:extLst>
        </xdr:cNvPr>
        <xdr:cNvSpPr>
          <a:spLocks noChangeShapeType="1"/>
        </xdr:cNvSpPr>
      </xdr:nvSpPr>
      <xdr:spPr bwMode="auto">
        <a:xfrm flipV="1">
          <a:off x="2419350" y="43434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19</xdr:row>
      <xdr:rowOff>0</xdr:rowOff>
    </xdr:from>
    <xdr:to>
      <xdr:col>3</xdr:col>
      <xdr:colOff>1152525</xdr:colOff>
      <xdr:row>19</xdr:row>
      <xdr:rowOff>0</xdr:rowOff>
    </xdr:to>
    <xdr:sp macro="" textlink="">
      <xdr:nvSpPr>
        <xdr:cNvPr id="27" name="Line 17">
          <a:extLst>
            <a:ext uri="{FF2B5EF4-FFF2-40B4-BE49-F238E27FC236}">
              <a16:creationId xmlns:a16="http://schemas.microsoft.com/office/drawing/2014/main" id="{B1903634-0A2A-477F-8D95-EE6690AFB2A3}"/>
            </a:ext>
          </a:extLst>
        </xdr:cNvPr>
        <xdr:cNvSpPr>
          <a:spLocks noChangeShapeType="1"/>
        </xdr:cNvSpPr>
      </xdr:nvSpPr>
      <xdr:spPr bwMode="auto">
        <a:xfrm flipV="1">
          <a:off x="2419350" y="43434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19</xdr:row>
      <xdr:rowOff>0</xdr:rowOff>
    </xdr:from>
    <xdr:to>
      <xdr:col>3</xdr:col>
      <xdr:colOff>1152525</xdr:colOff>
      <xdr:row>19</xdr:row>
      <xdr:rowOff>0</xdr:rowOff>
    </xdr:to>
    <xdr:sp macro="" textlink="">
      <xdr:nvSpPr>
        <xdr:cNvPr id="28" name="Line 18">
          <a:extLst>
            <a:ext uri="{FF2B5EF4-FFF2-40B4-BE49-F238E27FC236}">
              <a16:creationId xmlns:a16="http://schemas.microsoft.com/office/drawing/2014/main" id="{CB7D66F9-6EBF-4CD6-B646-3398673FF1EC}"/>
            </a:ext>
          </a:extLst>
        </xdr:cNvPr>
        <xdr:cNvSpPr>
          <a:spLocks noChangeShapeType="1"/>
        </xdr:cNvSpPr>
      </xdr:nvSpPr>
      <xdr:spPr bwMode="auto">
        <a:xfrm flipV="1">
          <a:off x="2419350" y="43434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19</xdr:row>
      <xdr:rowOff>0</xdr:rowOff>
    </xdr:from>
    <xdr:to>
      <xdr:col>3</xdr:col>
      <xdr:colOff>1152525</xdr:colOff>
      <xdr:row>19</xdr:row>
      <xdr:rowOff>0</xdr:rowOff>
    </xdr:to>
    <xdr:sp macro="" textlink="">
      <xdr:nvSpPr>
        <xdr:cNvPr id="29" name="Line 19">
          <a:extLst>
            <a:ext uri="{FF2B5EF4-FFF2-40B4-BE49-F238E27FC236}">
              <a16:creationId xmlns:a16="http://schemas.microsoft.com/office/drawing/2014/main" id="{0D5A8773-D3E1-415B-9B03-0B39E3464C3F}"/>
            </a:ext>
          </a:extLst>
        </xdr:cNvPr>
        <xdr:cNvSpPr>
          <a:spLocks noChangeShapeType="1"/>
        </xdr:cNvSpPr>
      </xdr:nvSpPr>
      <xdr:spPr bwMode="auto">
        <a:xfrm flipV="1">
          <a:off x="2419350" y="43434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25</xdr:row>
      <xdr:rowOff>0</xdr:rowOff>
    </xdr:from>
    <xdr:to>
      <xdr:col>3</xdr:col>
      <xdr:colOff>1152525</xdr:colOff>
      <xdr:row>25</xdr:row>
      <xdr:rowOff>0</xdr:rowOff>
    </xdr:to>
    <xdr:sp macro="" textlink="">
      <xdr:nvSpPr>
        <xdr:cNvPr id="30" name="Line 8">
          <a:extLst>
            <a:ext uri="{FF2B5EF4-FFF2-40B4-BE49-F238E27FC236}">
              <a16:creationId xmlns:a16="http://schemas.microsoft.com/office/drawing/2014/main" id="{364CB3E3-3C7C-4971-BF9F-0705DCEDB977}"/>
            </a:ext>
          </a:extLst>
        </xdr:cNvPr>
        <xdr:cNvSpPr>
          <a:spLocks noChangeShapeType="1"/>
        </xdr:cNvSpPr>
      </xdr:nvSpPr>
      <xdr:spPr bwMode="auto">
        <a:xfrm flipV="1">
          <a:off x="2419350" y="57150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29</xdr:row>
      <xdr:rowOff>0</xdr:rowOff>
    </xdr:from>
    <xdr:to>
      <xdr:col>3</xdr:col>
      <xdr:colOff>1152525</xdr:colOff>
      <xdr:row>29</xdr:row>
      <xdr:rowOff>0</xdr:rowOff>
    </xdr:to>
    <xdr:sp macro="" textlink="">
      <xdr:nvSpPr>
        <xdr:cNvPr id="31" name="Line 9">
          <a:extLst>
            <a:ext uri="{FF2B5EF4-FFF2-40B4-BE49-F238E27FC236}">
              <a16:creationId xmlns:a16="http://schemas.microsoft.com/office/drawing/2014/main" id="{D1BD0448-DDED-4EF6-B22F-160850E6B98D}"/>
            </a:ext>
          </a:extLst>
        </xdr:cNvPr>
        <xdr:cNvSpPr>
          <a:spLocks noChangeShapeType="1"/>
        </xdr:cNvSpPr>
      </xdr:nvSpPr>
      <xdr:spPr bwMode="auto">
        <a:xfrm flipV="1">
          <a:off x="2419350" y="66294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29</xdr:row>
      <xdr:rowOff>0</xdr:rowOff>
    </xdr:from>
    <xdr:to>
      <xdr:col>3</xdr:col>
      <xdr:colOff>1152525</xdr:colOff>
      <xdr:row>29</xdr:row>
      <xdr:rowOff>0</xdr:rowOff>
    </xdr:to>
    <xdr:sp macro="" textlink="">
      <xdr:nvSpPr>
        <xdr:cNvPr id="32" name="Line 20">
          <a:extLst>
            <a:ext uri="{FF2B5EF4-FFF2-40B4-BE49-F238E27FC236}">
              <a16:creationId xmlns:a16="http://schemas.microsoft.com/office/drawing/2014/main" id="{59C2AF30-5E5B-42A3-AEDF-C2CAAD51BF70}"/>
            </a:ext>
          </a:extLst>
        </xdr:cNvPr>
        <xdr:cNvSpPr>
          <a:spLocks noChangeShapeType="1"/>
        </xdr:cNvSpPr>
      </xdr:nvSpPr>
      <xdr:spPr bwMode="auto">
        <a:xfrm flipV="1">
          <a:off x="2419350" y="66294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35</xdr:row>
      <xdr:rowOff>0</xdr:rowOff>
    </xdr:from>
    <xdr:to>
      <xdr:col>3</xdr:col>
      <xdr:colOff>1152525</xdr:colOff>
      <xdr:row>35</xdr:row>
      <xdr:rowOff>0</xdr:rowOff>
    </xdr:to>
    <xdr:sp macro="" textlink="">
      <xdr:nvSpPr>
        <xdr:cNvPr id="33" name="Line 23">
          <a:extLst>
            <a:ext uri="{FF2B5EF4-FFF2-40B4-BE49-F238E27FC236}">
              <a16:creationId xmlns:a16="http://schemas.microsoft.com/office/drawing/2014/main" id="{19EF352F-5CBF-4C7F-BC18-4CC82E965A1D}"/>
            </a:ext>
          </a:extLst>
        </xdr:cNvPr>
        <xdr:cNvSpPr>
          <a:spLocks noChangeShapeType="1"/>
        </xdr:cNvSpPr>
      </xdr:nvSpPr>
      <xdr:spPr bwMode="auto">
        <a:xfrm flipV="1">
          <a:off x="2419350" y="80010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37</xdr:row>
      <xdr:rowOff>0</xdr:rowOff>
    </xdr:from>
    <xdr:to>
      <xdr:col>3</xdr:col>
      <xdr:colOff>1152525</xdr:colOff>
      <xdr:row>37</xdr:row>
      <xdr:rowOff>0</xdr:rowOff>
    </xdr:to>
    <xdr:sp macro="" textlink="">
      <xdr:nvSpPr>
        <xdr:cNvPr id="34" name="Line 23">
          <a:extLst>
            <a:ext uri="{FF2B5EF4-FFF2-40B4-BE49-F238E27FC236}">
              <a16:creationId xmlns:a16="http://schemas.microsoft.com/office/drawing/2014/main" id="{AAF33BFE-6BB6-4995-835C-8E9B4C8A07C9}"/>
            </a:ext>
          </a:extLst>
        </xdr:cNvPr>
        <xdr:cNvSpPr>
          <a:spLocks noChangeShapeType="1"/>
        </xdr:cNvSpPr>
      </xdr:nvSpPr>
      <xdr:spPr bwMode="auto">
        <a:xfrm flipV="1">
          <a:off x="2419350" y="84582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17</xdr:row>
      <xdr:rowOff>0</xdr:rowOff>
    </xdr:from>
    <xdr:to>
      <xdr:col>3</xdr:col>
      <xdr:colOff>1152525</xdr:colOff>
      <xdr:row>17</xdr:row>
      <xdr:rowOff>0</xdr:rowOff>
    </xdr:to>
    <xdr:sp macro="" textlink="">
      <xdr:nvSpPr>
        <xdr:cNvPr id="35" name="Line 6">
          <a:extLst>
            <a:ext uri="{FF2B5EF4-FFF2-40B4-BE49-F238E27FC236}">
              <a16:creationId xmlns:a16="http://schemas.microsoft.com/office/drawing/2014/main" id="{6115990C-6D1D-4B6E-A71B-8823EE35E62E}"/>
            </a:ext>
          </a:extLst>
        </xdr:cNvPr>
        <xdr:cNvSpPr>
          <a:spLocks noChangeShapeType="1"/>
        </xdr:cNvSpPr>
      </xdr:nvSpPr>
      <xdr:spPr bwMode="auto">
        <a:xfrm flipV="1">
          <a:off x="2419350" y="38862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17</xdr:row>
      <xdr:rowOff>0</xdr:rowOff>
    </xdr:from>
    <xdr:to>
      <xdr:col>3</xdr:col>
      <xdr:colOff>1152525</xdr:colOff>
      <xdr:row>17</xdr:row>
      <xdr:rowOff>0</xdr:rowOff>
    </xdr:to>
    <xdr:sp macro="" textlink="">
      <xdr:nvSpPr>
        <xdr:cNvPr id="36" name="Line 16">
          <a:extLst>
            <a:ext uri="{FF2B5EF4-FFF2-40B4-BE49-F238E27FC236}">
              <a16:creationId xmlns:a16="http://schemas.microsoft.com/office/drawing/2014/main" id="{F59321D6-D4BF-4154-AC64-B32D479B116E}"/>
            </a:ext>
          </a:extLst>
        </xdr:cNvPr>
        <xdr:cNvSpPr>
          <a:spLocks noChangeShapeType="1"/>
        </xdr:cNvSpPr>
      </xdr:nvSpPr>
      <xdr:spPr bwMode="auto">
        <a:xfrm flipV="1">
          <a:off x="2419350" y="38862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17</xdr:row>
      <xdr:rowOff>0</xdr:rowOff>
    </xdr:from>
    <xdr:to>
      <xdr:col>3</xdr:col>
      <xdr:colOff>1152525</xdr:colOff>
      <xdr:row>17</xdr:row>
      <xdr:rowOff>0</xdr:rowOff>
    </xdr:to>
    <xdr:sp macro="" textlink="">
      <xdr:nvSpPr>
        <xdr:cNvPr id="37" name="Line 17">
          <a:extLst>
            <a:ext uri="{FF2B5EF4-FFF2-40B4-BE49-F238E27FC236}">
              <a16:creationId xmlns:a16="http://schemas.microsoft.com/office/drawing/2014/main" id="{044980FD-E28E-4BAD-82CE-AAB6B8E00480}"/>
            </a:ext>
          </a:extLst>
        </xdr:cNvPr>
        <xdr:cNvSpPr>
          <a:spLocks noChangeShapeType="1"/>
        </xdr:cNvSpPr>
      </xdr:nvSpPr>
      <xdr:spPr bwMode="auto">
        <a:xfrm flipV="1">
          <a:off x="2419350" y="38862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17</xdr:row>
      <xdr:rowOff>0</xdr:rowOff>
    </xdr:from>
    <xdr:to>
      <xdr:col>3</xdr:col>
      <xdr:colOff>1152525</xdr:colOff>
      <xdr:row>17</xdr:row>
      <xdr:rowOff>0</xdr:rowOff>
    </xdr:to>
    <xdr:sp macro="" textlink="">
      <xdr:nvSpPr>
        <xdr:cNvPr id="38" name="Line 18">
          <a:extLst>
            <a:ext uri="{FF2B5EF4-FFF2-40B4-BE49-F238E27FC236}">
              <a16:creationId xmlns:a16="http://schemas.microsoft.com/office/drawing/2014/main" id="{F0D2CE0F-6AAD-40B1-80E0-E7B3773EA7F6}"/>
            </a:ext>
          </a:extLst>
        </xdr:cNvPr>
        <xdr:cNvSpPr>
          <a:spLocks noChangeShapeType="1"/>
        </xdr:cNvSpPr>
      </xdr:nvSpPr>
      <xdr:spPr bwMode="auto">
        <a:xfrm flipV="1">
          <a:off x="2419350" y="38862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17</xdr:row>
      <xdr:rowOff>0</xdr:rowOff>
    </xdr:from>
    <xdr:to>
      <xdr:col>3</xdr:col>
      <xdr:colOff>1152525</xdr:colOff>
      <xdr:row>17</xdr:row>
      <xdr:rowOff>0</xdr:rowOff>
    </xdr:to>
    <xdr:sp macro="" textlink="">
      <xdr:nvSpPr>
        <xdr:cNvPr id="39" name="Line 19">
          <a:extLst>
            <a:ext uri="{FF2B5EF4-FFF2-40B4-BE49-F238E27FC236}">
              <a16:creationId xmlns:a16="http://schemas.microsoft.com/office/drawing/2014/main" id="{36D260C4-B3FE-4E90-8893-DD9BD8DD45DD}"/>
            </a:ext>
          </a:extLst>
        </xdr:cNvPr>
        <xdr:cNvSpPr>
          <a:spLocks noChangeShapeType="1"/>
        </xdr:cNvSpPr>
      </xdr:nvSpPr>
      <xdr:spPr bwMode="auto">
        <a:xfrm flipV="1">
          <a:off x="2419350" y="38862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400050</xdr:colOff>
      <xdr:row>5</xdr:row>
      <xdr:rowOff>0</xdr:rowOff>
    </xdr:from>
    <xdr:to>
      <xdr:col>3</xdr:col>
      <xdr:colOff>1152525</xdr:colOff>
      <xdr:row>5</xdr:row>
      <xdr:rowOff>0</xdr:rowOff>
    </xdr:to>
    <xdr:sp macro="" textlink="">
      <xdr:nvSpPr>
        <xdr:cNvPr id="2" name="Line 1">
          <a:extLst>
            <a:ext uri="{FF2B5EF4-FFF2-40B4-BE49-F238E27FC236}">
              <a16:creationId xmlns:a16="http://schemas.microsoft.com/office/drawing/2014/main" id="{DA571AE2-9C49-4651-AD02-B12A3D7DA96A}"/>
            </a:ext>
          </a:extLst>
        </xdr:cNvPr>
        <xdr:cNvSpPr>
          <a:spLocks noChangeShapeType="1"/>
        </xdr:cNvSpPr>
      </xdr:nvSpPr>
      <xdr:spPr bwMode="auto">
        <a:xfrm flipV="1">
          <a:off x="2419350" y="11430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285750</xdr:colOff>
      <xdr:row>7</xdr:row>
      <xdr:rowOff>0</xdr:rowOff>
    </xdr:from>
    <xdr:to>
      <xdr:col>3</xdr:col>
      <xdr:colOff>1219200</xdr:colOff>
      <xdr:row>7</xdr:row>
      <xdr:rowOff>0</xdr:rowOff>
    </xdr:to>
    <xdr:sp macro="" textlink="">
      <xdr:nvSpPr>
        <xdr:cNvPr id="3" name="Line 2">
          <a:extLst>
            <a:ext uri="{FF2B5EF4-FFF2-40B4-BE49-F238E27FC236}">
              <a16:creationId xmlns:a16="http://schemas.microsoft.com/office/drawing/2014/main" id="{715EF093-0F42-4711-929E-C3F7835BD193}"/>
            </a:ext>
          </a:extLst>
        </xdr:cNvPr>
        <xdr:cNvSpPr>
          <a:spLocks noChangeShapeType="1"/>
        </xdr:cNvSpPr>
      </xdr:nvSpPr>
      <xdr:spPr bwMode="auto">
        <a:xfrm flipV="1">
          <a:off x="2305050" y="1600200"/>
          <a:ext cx="3873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9</xdr:row>
      <xdr:rowOff>0</xdr:rowOff>
    </xdr:from>
    <xdr:to>
      <xdr:col>3</xdr:col>
      <xdr:colOff>1152525</xdr:colOff>
      <xdr:row>9</xdr:row>
      <xdr:rowOff>0</xdr:rowOff>
    </xdr:to>
    <xdr:sp macro="" textlink="">
      <xdr:nvSpPr>
        <xdr:cNvPr id="4" name="Line 3">
          <a:extLst>
            <a:ext uri="{FF2B5EF4-FFF2-40B4-BE49-F238E27FC236}">
              <a16:creationId xmlns:a16="http://schemas.microsoft.com/office/drawing/2014/main" id="{C0C97455-DB35-408A-8701-B6420E0B1029}"/>
            </a:ext>
          </a:extLst>
        </xdr:cNvPr>
        <xdr:cNvSpPr>
          <a:spLocks noChangeShapeType="1"/>
        </xdr:cNvSpPr>
      </xdr:nvSpPr>
      <xdr:spPr bwMode="auto">
        <a:xfrm flipV="1">
          <a:off x="2419350" y="20574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11</xdr:row>
      <xdr:rowOff>0</xdr:rowOff>
    </xdr:from>
    <xdr:to>
      <xdr:col>3</xdr:col>
      <xdr:colOff>1152525</xdr:colOff>
      <xdr:row>11</xdr:row>
      <xdr:rowOff>0</xdr:rowOff>
    </xdr:to>
    <xdr:sp macro="" textlink="">
      <xdr:nvSpPr>
        <xdr:cNvPr id="5" name="Line 4">
          <a:extLst>
            <a:ext uri="{FF2B5EF4-FFF2-40B4-BE49-F238E27FC236}">
              <a16:creationId xmlns:a16="http://schemas.microsoft.com/office/drawing/2014/main" id="{D4B49567-5C8A-4518-B222-CCB44B56FC60}"/>
            </a:ext>
          </a:extLst>
        </xdr:cNvPr>
        <xdr:cNvSpPr>
          <a:spLocks noChangeShapeType="1"/>
        </xdr:cNvSpPr>
      </xdr:nvSpPr>
      <xdr:spPr bwMode="auto">
        <a:xfrm flipV="1">
          <a:off x="2419350" y="25146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13</xdr:row>
      <xdr:rowOff>0</xdr:rowOff>
    </xdr:from>
    <xdr:to>
      <xdr:col>3</xdr:col>
      <xdr:colOff>1152525</xdr:colOff>
      <xdr:row>13</xdr:row>
      <xdr:rowOff>0</xdr:rowOff>
    </xdr:to>
    <xdr:sp macro="" textlink="">
      <xdr:nvSpPr>
        <xdr:cNvPr id="6" name="Line 5">
          <a:extLst>
            <a:ext uri="{FF2B5EF4-FFF2-40B4-BE49-F238E27FC236}">
              <a16:creationId xmlns:a16="http://schemas.microsoft.com/office/drawing/2014/main" id="{8481900E-AC61-43A9-BD3D-CF5A70FD56AE}"/>
            </a:ext>
          </a:extLst>
        </xdr:cNvPr>
        <xdr:cNvSpPr>
          <a:spLocks noChangeShapeType="1"/>
        </xdr:cNvSpPr>
      </xdr:nvSpPr>
      <xdr:spPr bwMode="auto">
        <a:xfrm flipV="1">
          <a:off x="2419350" y="29718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17</xdr:row>
      <xdr:rowOff>0</xdr:rowOff>
    </xdr:from>
    <xdr:to>
      <xdr:col>3</xdr:col>
      <xdr:colOff>1152525</xdr:colOff>
      <xdr:row>17</xdr:row>
      <xdr:rowOff>0</xdr:rowOff>
    </xdr:to>
    <xdr:sp macro="" textlink="">
      <xdr:nvSpPr>
        <xdr:cNvPr id="7" name="Line 6">
          <a:extLst>
            <a:ext uri="{FF2B5EF4-FFF2-40B4-BE49-F238E27FC236}">
              <a16:creationId xmlns:a16="http://schemas.microsoft.com/office/drawing/2014/main" id="{63221CCF-877D-4505-B754-783487448110}"/>
            </a:ext>
          </a:extLst>
        </xdr:cNvPr>
        <xdr:cNvSpPr>
          <a:spLocks noChangeShapeType="1"/>
        </xdr:cNvSpPr>
      </xdr:nvSpPr>
      <xdr:spPr bwMode="auto">
        <a:xfrm flipV="1">
          <a:off x="2419350" y="38862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19</xdr:row>
      <xdr:rowOff>0</xdr:rowOff>
    </xdr:from>
    <xdr:to>
      <xdr:col>3</xdr:col>
      <xdr:colOff>1152525</xdr:colOff>
      <xdr:row>19</xdr:row>
      <xdr:rowOff>0</xdr:rowOff>
    </xdr:to>
    <xdr:sp macro="" textlink="">
      <xdr:nvSpPr>
        <xdr:cNvPr id="8" name="Line 7">
          <a:extLst>
            <a:ext uri="{FF2B5EF4-FFF2-40B4-BE49-F238E27FC236}">
              <a16:creationId xmlns:a16="http://schemas.microsoft.com/office/drawing/2014/main" id="{3CDDB1E7-A690-4146-A989-4DCA41612887}"/>
            </a:ext>
          </a:extLst>
        </xdr:cNvPr>
        <xdr:cNvSpPr>
          <a:spLocks noChangeShapeType="1"/>
        </xdr:cNvSpPr>
      </xdr:nvSpPr>
      <xdr:spPr bwMode="auto">
        <a:xfrm flipV="1">
          <a:off x="2419350" y="43434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23</xdr:row>
      <xdr:rowOff>0</xdr:rowOff>
    </xdr:from>
    <xdr:to>
      <xdr:col>3</xdr:col>
      <xdr:colOff>1152525</xdr:colOff>
      <xdr:row>23</xdr:row>
      <xdr:rowOff>0</xdr:rowOff>
    </xdr:to>
    <xdr:sp macro="" textlink="">
      <xdr:nvSpPr>
        <xdr:cNvPr id="9" name="Line 8">
          <a:extLst>
            <a:ext uri="{FF2B5EF4-FFF2-40B4-BE49-F238E27FC236}">
              <a16:creationId xmlns:a16="http://schemas.microsoft.com/office/drawing/2014/main" id="{BFB49C69-D2DB-4685-A77A-3EE383E610CD}"/>
            </a:ext>
          </a:extLst>
        </xdr:cNvPr>
        <xdr:cNvSpPr>
          <a:spLocks noChangeShapeType="1"/>
        </xdr:cNvSpPr>
      </xdr:nvSpPr>
      <xdr:spPr bwMode="auto">
        <a:xfrm flipV="1">
          <a:off x="2419350" y="52578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27</xdr:row>
      <xdr:rowOff>0</xdr:rowOff>
    </xdr:from>
    <xdr:to>
      <xdr:col>3</xdr:col>
      <xdr:colOff>1152525</xdr:colOff>
      <xdr:row>27</xdr:row>
      <xdr:rowOff>0</xdr:rowOff>
    </xdr:to>
    <xdr:sp macro="" textlink="">
      <xdr:nvSpPr>
        <xdr:cNvPr id="10" name="Line 9">
          <a:extLst>
            <a:ext uri="{FF2B5EF4-FFF2-40B4-BE49-F238E27FC236}">
              <a16:creationId xmlns:a16="http://schemas.microsoft.com/office/drawing/2014/main" id="{8962DD31-9195-419F-B9EC-96E713818358}"/>
            </a:ext>
          </a:extLst>
        </xdr:cNvPr>
        <xdr:cNvSpPr>
          <a:spLocks noChangeShapeType="1"/>
        </xdr:cNvSpPr>
      </xdr:nvSpPr>
      <xdr:spPr bwMode="auto">
        <a:xfrm flipV="1">
          <a:off x="2419350" y="61722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31</xdr:row>
      <xdr:rowOff>0</xdr:rowOff>
    </xdr:from>
    <xdr:to>
      <xdr:col>3</xdr:col>
      <xdr:colOff>1152525</xdr:colOff>
      <xdr:row>31</xdr:row>
      <xdr:rowOff>0</xdr:rowOff>
    </xdr:to>
    <xdr:sp macro="" textlink="">
      <xdr:nvSpPr>
        <xdr:cNvPr id="11" name="Line 10">
          <a:extLst>
            <a:ext uri="{FF2B5EF4-FFF2-40B4-BE49-F238E27FC236}">
              <a16:creationId xmlns:a16="http://schemas.microsoft.com/office/drawing/2014/main" id="{0D15E1B9-37F5-44EE-B71A-4EA948962977}"/>
            </a:ext>
          </a:extLst>
        </xdr:cNvPr>
        <xdr:cNvSpPr>
          <a:spLocks noChangeShapeType="1"/>
        </xdr:cNvSpPr>
      </xdr:nvSpPr>
      <xdr:spPr bwMode="auto">
        <a:xfrm flipV="1">
          <a:off x="2419350" y="70866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219075</xdr:colOff>
      <xdr:row>15</xdr:row>
      <xdr:rowOff>0</xdr:rowOff>
    </xdr:from>
    <xdr:to>
      <xdr:col>3</xdr:col>
      <xdr:colOff>1285875</xdr:colOff>
      <xdr:row>15</xdr:row>
      <xdr:rowOff>0</xdr:rowOff>
    </xdr:to>
    <xdr:sp macro="" textlink="">
      <xdr:nvSpPr>
        <xdr:cNvPr id="12" name="Line 11">
          <a:extLst>
            <a:ext uri="{FF2B5EF4-FFF2-40B4-BE49-F238E27FC236}">
              <a16:creationId xmlns:a16="http://schemas.microsoft.com/office/drawing/2014/main" id="{C944CE15-2770-4271-9532-562D0DDDA196}"/>
            </a:ext>
          </a:extLst>
        </xdr:cNvPr>
        <xdr:cNvSpPr>
          <a:spLocks noChangeShapeType="1"/>
        </xdr:cNvSpPr>
      </xdr:nvSpPr>
      <xdr:spPr bwMode="auto">
        <a:xfrm flipV="1">
          <a:off x="2238375" y="3429000"/>
          <a:ext cx="4508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13</xdr:row>
      <xdr:rowOff>0</xdr:rowOff>
    </xdr:from>
    <xdr:to>
      <xdr:col>3</xdr:col>
      <xdr:colOff>1152525</xdr:colOff>
      <xdr:row>13</xdr:row>
      <xdr:rowOff>0</xdr:rowOff>
    </xdr:to>
    <xdr:sp macro="" textlink="">
      <xdr:nvSpPr>
        <xdr:cNvPr id="13" name="Line 12">
          <a:extLst>
            <a:ext uri="{FF2B5EF4-FFF2-40B4-BE49-F238E27FC236}">
              <a16:creationId xmlns:a16="http://schemas.microsoft.com/office/drawing/2014/main" id="{0849DBE8-50FC-49BE-B973-434D05A6CB98}"/>
            </a:ext>
          </a:extLst>
        </xdr:cNvPr>
        <xdr:cNvSpPr>
          <a:spLocks noChangeShapeType="1"/>
        </xdr:cNvSpPr>
      </xdr:nvSpPr>
      <xdr:spPr bwMode="auto">
        <a:xfrm flipV="1">
          <a:off x="2419350" y="29718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19</xdr:row>
      <xdr:rowOff>0</xdr:rowOff>
    </xdr:from>
    <xdr:to>
      <xdr:col>3</xdr:col>
      <xdr:colOff>1152525</xdr:colOff>
      <xdr:row>19</xdr:row>
      <xdr:rowOff>0</xdr:rowOff>
    </xdr:to>
    <xdr:sp macro="" textlink="">
      <xdr:nvSpPr>
        <xdr:cNvPr id="14" name="Line 13">
          <a:extLst>
            <a:ext uri="{FF2B5EF4-FFF2-40B4-BE49-F238E27FC236}">
              <a16:creationId xmlns:a16="http://schemas.microsoft.com/office/drawing/2014/main" id="{7EF78574-AB9B-42D2-81CB-A04D9C26E7B2}"/>
            </a:ext>
          </a:extLst>
        </xdr:cNvPr>
        <xdr:cNvSpPr>
          <a:spLocks noChangeShapeType="1"/>
        </xdr:cNvSpPr>
      </xdr:nvSpPr>
      <xdr:spPr bwMode="auto">
        <a:xfrm flipV="1">
          <a:off x="2419350" y="43434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19</xdr:row>
      <xdr:rowOff>0</xdr:rowOff>
    </xdr:from>
    <xdr:to>
      <xdr:col>3</xdr:col>
      <xdr:colOff>1152525</xdr:colOff>
      <xdr:row>19</xdr:row>
      <xdr:rowOff>0</xdr:rowOff>
    </xdr:to>
    <xdr:sp macro="" textlink="">
      <xdr:nvSpPr>
        <xdr:cNvPr id="15" name="Line 14">
          <a:extLst>
            <a:ext uri="{FF2B5EF4-FFF2-40B4-BE49-F238E27FC236}">
              <a16:creationId xmlns:a16="http://schemas.microsoft.com/office/drawing/2014/main" id="{D71FB6B8-A365-4DFF-93A9-91C222593D47}"/>
            </a:ext>
          </a:extLst>
        </xdr:cNvPr>
        <xdr:cNvSpPr>
          <a:spLocks noChangeShapeType="1"/>
        </xdr:cNvSpPr>
      </xdr:nvSpPr>
      <xdr:spPr bwMode="auto">
        <a:xfrm flipV="1">
          <a:off x="2419350" y="43434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19</xdr:row>
      <xdr:rowOff>0</xdr:rowOff>
    </xdr:from>
    <xdr:to>
      <xdr:col>3</xdr:col>
      <xdr:colOff>1152525</xdr:colOff>
      <xdr:row>19</xdr:row>
      <xdr:rowOff>0</xdr:rowOff>
    </xdr:to>
    <xdr:sp macro="" textlink="">
      <xdr:nvSpPr>
        <xdr:cNvPr id="16" name="Line 15">
          <a:extLst>
            <a:ext uri="{FF2B5EF4-FFF2-40B4-BE49-F238E27FC236}">
              <a16:creationId xmlns:a16="http://schemas.microsoft.com/office/drawing/2014/main" id="{E363AF27-22B2-4ACA-9A98-71F9AB2F6795}"/>
            </a:ext>
          </a:extLst>
        </xdr:cNvPr>
        <xdr:cNvSpPr>
          <a:spLocks noChangeShapeType="1"/>
        </xdr:cNvSpPr>
      </xdr:nvSpPr>
      <xdr:spPr bwMode="auto">
        <a:xfrm flipV="1">
          <a:off x="2419350" y="43434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17</xdr:row>
      <xdr:rowOff>0</xdr:rowOff>
    </xdr:from>
    <xdr:to>
      <xdr:col>3</xdr:col>
      <xdr:colOff>1152525</xdr:colOff>
      <xdr:row>17</xdr:row>
      <xdr:rowOff>0</xdr:rowOff>
    </xdr:to>
    <xdr:sp macro="" textlink="">
      <xdr:nvSpPr>
        <xdr:cNvPr id="17" name="Line 16">
          <a:extLst>
            <a:ext uri="{FF2B5EF4-FFF2-40B4-BE49-F238E27FC236}">
              <a16:creationId xmlns:a16="http://schemas.microsoft.com/office/drawing/2014/main" id="{B9EAB7A0-E4E3-4EA5-87A9-2F7E24A078CC}"/>
            </a:ext>
          </a:extLst>
        </xdr:cNvPr>
        <xdr:cNvSpPr>
          <a:spLocks noChangeShapeType="1"/>
        </xdr:cNvSpPr>
      </xdr:nvSpPr>
      <xdr:spPr bwMode="auto">
        <a:xfrm flipV="1">
          <a:off x="2419350" y="38862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17</xdr:row>
      <xdr:rowOff>0</xdr:rowOff>
    </xdr:from>
    <xdr:to>
      <xdr:col>3</xdr:col>
      <xdr:colOff>1152525</xdr:colOff>
      <xdr:row>17</xdr:row>
      <xdr:rowOff>0</xdr:rowOff>
    </xdr:to>
    <xdr:sp macro="" textlink="">
      <xdr:nvSpPr>
        <xdr:cNvPr id="18" name="Line 17">
          <a:extLst>
            <a:ext uri="{FF2B5EF4-FFF2-40B4-BE49-F238E27FC236}">
              <a16:creationId xmlns:a16="http://schemas.microsoft.com/office/drawing/2014/main" id="{065EFF3A-72B5-4000-B025-65F9930289A5}"/>
            </a:ext>
          </a:extLst>
        </xdr:cNvPr>
        <xdr:cNvSpPr>
          <a:spLocks noChangeShapeType="1"/>
        </xdr:cNvSpPr>
      </xdr:nvSpPr>
      <xdr:spPr bwMode="auto">
        <a:xfrm flipV="1">
          <a:off x="2419350" y="38862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17</xdr:row>
      <xdr:rowOff>0</xdr:rowOff>
    </xdr:from>
    <xdr:to>
      <xdr:col>3</xdr:col>
      <xdr:colOff>1152525</xdr:colOff>
      <xdr:row>17</xdr:row>
      <xdr:rowOff>0</xdr:rowOff>
    </xdr:to>
    <xdr:sp macro="" textlink="">
      <xdr:nvSpPr>
        <xdr:cNvPr id="19" name="Line 18">
          <a:extLst>
            <a:ext uri="{FF2B5EF4-FFF2-40B4-BE49-F238E27FC236}">
              <a16:creationId xmlns:a16="http://schemas.microsoft.com/office/drawing/2014/main" id="{3E83C8E9-E1E8-41AB-B1FE-90757B71B6A2}"/>
            </a:ext>
          </a:extLst>
        </xdr:cNvPr>
        <xdr:cNvSpPr>
          <a:spLocks noChangeShapeType="1"/>
        </xdr:cNvSpPr>
      </xdr:nvSpPr>
      <xdr:spPr bwMode="auto">
        <a:xfrm flipV="1">
          <a:off x="2419350" y="38862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17</xdr:row>
      <xdr:rowOff>0</xdr:rowOff>
    </xdr:from>
    <xdr:to>
      <xdr:col>3</xdr:col>
      <xdr:colOff>1152525</xdr:colOff>
      <xdr:row>17</xdr:row>
      <xdr:rowOff>0</xdr:rowOff>
    </xdr:to>
    <xdr:sp macro="" textlink="">
      <xdr:nvSpPr>
        <xdr:cNvPr id="20" name="Line 19">
          <a:extLst>
            <a:ext uri="{FF2B5EF4-FFF2-40B4-BE49-F238E27FC236}">
              <a16:creationId xmlns:a16="http://schemas.microsoft.com/office/drawing/2014/main" id="{3E6BD462-0730-437D-B08F-B8BE4CC2F95B}"/>
            </a:ext>
          </a:extLst>
        </xdr:cNvPr>
        <xdr:cNvSpPr>
          <a:spLocks noChangeShapeType="1"/>
        </xdr:cNvSpPr>
      </xdr:nvSpPr>
      <xdr:spPr bwMode="auto">
        <a:xfrm flipV="1">
          <a:off x="2419350" y="38862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27</xdr:row>
      <xdr:rowOff>0</xdr:rowOff>
    </xdr:from>
    <xdr:to>
      <xdr:col>3</xdr:col>
      <xdr:colOff>1152525</xdr:colOff>
      <xdr:row>27</xdr:row>
      <xdr:rowOff>0</xdr:rowOff>
    </xdr:to>
    <xdr:sp macro="" textlink="">
      <xdr:nvSpPr>
        <xdr:cNvPr id="21" name="Line 20">
          <a:extLst>
            <a:ext uri="{FF2B5EF4-FFF2-40B4-BE49-F238E27FC236}">
              <a16:creationId xmlns:a16="http://schemas.microsoft.com/office/drawing/2014/main" id="{27F6C16D-FB07-4C61-BDFC-433115A2146A}"/>
            </a:ext>
          </a:extLst>
        </xdr:cNvPr>
        <xdr:cNvSpPr>
          <a:spLocks noChangeShapeType="1"/>
        </xdr:cNvSpPr>
      </xdr:nvSpPr>
      <xdr:spPr bwMode="auto">
        <a:xfrm flipV="1">
          <a:off x="2419350" y="61722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31</xdr:row>
      <xdr:rowOff>0</xdr:rowOff>
    </xdr:from>
    <xdr:to>
      <xdr:col>3</xdr:col>
      <xdr:colOff>1152525</xdr:colOff>
      <xdr:row>31</xdr:row>
      <xdr:rowOff>0</xdr:rowOff>
    </xdr:to>
    <xdr:sp macro="" textlink="">
      <xdr:nvSpPr>
        <xdr:cNvPr id="22" name="Line 21">
          <a:extLst>
            <a:ext uri="{FF2B5EF4-FFF2-40B4-BE49-F238E27FC236}">
              <a16:creationId xmlns:a16="http://schemas.microsoft.com/office/drawing/2014/main" id="{515E644A-3467-4BC9-814B-6CC29176A306}"/>
            </a:ext>
          </a:extLst>
        </xdr:cNvPr>
        <xdr:cNvSpPr>
          <a:spLocks noChangeShapeType="1"/>
        </xdr:cNvSpPr>
      </xdr:nvSpPr>
      <xdr:spPr bwMode="auto">
        <a:xfrm flipV="1">
          <a:off x="2419350" y="70866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266700</xdr:colOff>
      <xdr:row>21</xdr:row>
      <xdr:rowOff>0</xdr:rowOff>
    </xdr:from>
    <xdr:to>
      <xdr:col>3</xdr:col>
      <xdr:colOff>1257300</xdr:colOff>
      <xdr:row>21</xdr:row>
      <xdr:rowOff>0</xdr:rowOff>
    </xdr:to>
    <xdr:sp macro="" textlink="">
      <xdr:nvSpPr>
        <xdr:cNvPr id="23" name="Line 22">
          <a:extLst>
            <a:ext uri="{FF2B5EF4-FFF2-40B4-BE49-F238E27FC236}">
              <a16:creationId xmlns:a16="http://schemas.microsoft.com/office/drawing/2014/main" id="{F1A8CE2E-85F8-47E1-8A7D-EC290EEB9FD7}"/>
            </a:ext>
          </a:extLst>
        </xdr:cNvPr>
        <xdr:cNvSpPr>
          <a:spLocks noChangeShapeType="1"/>
        </xdr:cNvSpPr>
      </xdr:nvSpPr>
      <xdr:spPr bwMode="auto">
        <a:xfrm flipV="1">
          <a:off x="2286000" y="4800600"/>
          <a:ext cx="4064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33</xdr:row>
      <xdr:rowOff>0</xdr:rowOff>
    </xdr:from>
    <xdr:to>
      <xdr:col>3</xdr:col>
      <xdr:colOff>1152525</xdr:colOff>
      <xdr:row>33</xdr:row>
      <xdr:rowOff>0</xdr:rowOff>
    </xdr:to>
    <xdr:sp macro="" textlink="">
      <xdr:nvSpPr>
        <xdr:cNvPr id="24" name="Line 23">
          <a:extLst>
            <a:ext uri="{FF2B5EF4-FFF2-40B4-BE49-F238E27FC236}">
              <a16:creationId xmlns:a16="http://schemas.microsoft.com/office/drawing/2014/main" id="{52383340-DFD6-4CF2-81C1-0B2BFDCEE28E}"/>
            </a:ext>
          </a:extLst>
        </xdr:cNvPr>
        <xdr:cNvSpPr>
          <a:spLocks noChangeShapeType="1"/>
        </xdr:cNvSpPr>
      </xdr:nvSpPr>
      <xdr:spPr bwMode="auto">
        <a:xfrm flipV="1">
          <a:off x="2419350" y="75438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19</xdr:row>
      <xdr:rowOff>0</xdr:rowOff>
    </xdr:from>
    <xdr:to>
      <xdr:col>3</xdr:col>
      <xdr:colOff>1152525</xdr:colOff>
      <xdr:row>19</xdr:row>
      <xdr:rowOff>0</xdr:rowOff>
    </xdr:to>
    <xdr:sp macro="" textlink="">
      <xdr:nvSpPr>
        <xdr:cNvPr id="25" name="Line 6">
          <a:extLst>
            <a:ext uri="{FF2B5EF4-FFF2-40B4-BE49-F238E27FC236}">
              <a16:creationId xmlns:a16="http://schemas.microsoft.com/office/drawing/2014/main" id="{475C9B37-3869-486E-93B0-43FF2A8DF0DE}"/>
            </a:ext>
          </a:extLst>
        </xdr:cNvPr>
        <xdr:cNvSpPr>
          <a:spLocks noChangeShapeType="1"/>
        </xdr:cNvSpPr>
      </xdr:nvSpPr>
      <xdr:spPr bwMode="auto">
        <a:xfrm flipV="1">
          <a:off x="2419350" y="43434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19</xdr:row>
      <xdr:rowOff>0</xdr:rowOff>
    </xdr:from>
    <xdr:to>
      <xdr:col>3</xdr:col>
      <xdr:colOff>1152525</xdr:colOff>
      <xdr:row>19</xdr:row>
      <xdr:rowOff>0</xdr:rowOff>
    </xdr:to>
    <xdr:sp macro="" textlink="">
      <xdr:nvSpPr>
        <xdr:cNvPr id="26" name="Line 16">
          <a:extLst>
            <a:ext uri="{FF2B5EF4-FFF2-40B4-BE49-F238E27FC236}">
              <a16:creationId xmlns:a16="http://schemas.microsoft.com/office/drawing/2014/main" id="{32CA1082-A8F6-4395-BC04-34C1FC251045}"/>
            </a:ext>
          </a:extLst>
        </xdr:cNvPr>
        <xdr:cNvSpPr>
          <a:spLocks noChangeShapeType="1"/>
        </xdr:cNvSpPr>
      </xdr:nvSpPr>
      <xdr:spPr bwMode="auto">
        <a:xfrm flipV="1">
          <a:off x="2419350" y="43434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19</xdr:row>
      <xdr:rowOff>0</xdr:rowOff>
    </xdr:from>
    <xdr:to>
      <xdr:col>3</xdr:col>
      <xdr:colOff>1152525</xdr:colOff>
      <xdr:row>19</xdr:row>
      <xdr:rowOff>0</xdr:rowOff>
    </xdr:to>
    <xdr:sp macro="" textlink="">
      <xdr:nvSpPr>
        <xdr:cNvPr id="27" name="Line 17">
          <a:extLst>
            <a:ext uri="{FF2B5EF4-FFF2-40B4-BE49-F238E27FC236}">
              <a16:creationId xmlns:a16="http://schemas.microsoft.com/office/drawing/2014/main" id="{5DAF214D-BD87-4F91-95BB-41638ADF0878}"/>
            </a:ext>
          </a:extLst>
        </xdr:cNvPr>
        <xdr:cNvSpPr>
          <a:spLocks noChangeShapeType="1"/>
        </xdr:cNvSpPr>
      </xdr:nvSpPr>
      <xdr:spPr bwMode="auto">
        <a:xfrm flipV="1">
          <a:off x="2419350" y="43434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19</xdr:row>
      <xdr:rowOff>0</xdr:rowOff>
    </xdr:from>
    <xdr:to>
      <xdr:col>3</xdr:col>
      <xdr:colOff>1152525</xdr:colOff>
      <xdr:row>19</xdr:row>
      <xdr:rowOff>0</xdr:rowOff>
    </xdr:to>
    <xdr:sp macro="" textlink="">
      <xdr:nvSpPr>
        <xdr:cNvPr id="28" name="Line 18">
          <a:extLst>
            <a:ext uri="{FF2B5EF4-FFF2-40B4-BE49-F238E27FC236}">
              <a16:creationId xmlns:a16="http://schemas.microsoft.com/office/drawing/2014/main" id="{6A81C6B0-478A-4D26-8A25-BCABB9F5CA9A}"/>
            </a:ext>
          </a:extLst>
        </xdr:cNvPr>
        <xdr:cNvSpPr>
          <a:spLocks noChangeShapeType="1"/>
        </xdr:cNvSpPr>
      </xdr:nvSpPr>
      <xdr:spPr bwMode="auto">
        <a:xfrm flipV="1">
          <a:off x="2419350" y="43434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19</xdr:row>
      <xdr:rowOff>0</xdr:rowOff>
    </xdr:from>
    <xdr:to>
      <xdr:col>3</xdr:col>
      <xdr:colOff>1152525</xdr:colOff>
      <xdr:row>19</xdr:row>
      <xdr:rowOff>0</xdr:rowOff>
    </xdr:to>
    <xdr:sp macro="" textlink="">
      <xdr:nvSpPr>
        <xdr:cNvPr id="29" name="Line 19">
          <a:extLst>
            <a:ext uri="{FF2B5EF4-FFF2-40B4-BE49-F238E27FC236}">
              <a16:creationId xmlns:a16="http://schemas.microsoft.com/office/drawing/2014/main" id="{B0174773-1808-42E4-B7D3-AB1E422E5279}"/>
            </a:ext>
          </a:extLst>
        </xdr:cNvPr>
        <xdr:cNvSpPr>
          <a:spLocks noChangeShapeType="1"/>
        </xdr:cNvSpPr>
      </xdr:nvSpPr>
      <xdr:spPr bwMode="auto">
        <a:xfrm flipV="1">
          <a:off x="2419350" y="43434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25</xdr:row>
      <xdr:rowOff>0</xdr:rowOff>
    </xdr:from>
    <xdr:to>
      <xdr:col>3</xdr:col>
      <xdr:colOff>1152525</xdr:colOff>
      <xdr:row>25</xdr:row>
      <xdr:rowOff>0</xdr:rowOff>
    </xdr:to>
    <xdr:sp macro="" textlink="">
      <xdr:nvSpPr>
        <xdr:cNvPr id="30" name="Line 8">
          <a:extLst>
            <a:ext uri="{FF2B5EF4-FFF2-40B4-BE49-F238E27FC236}">
              <a16:creationId xmlns:a16="http://schemas.microsoft.com/office/drawing/2014/main" id="{15C02145-BE18-4C33-AA46-7E88DBD2B04F}"/>
            </a:ext>
          </a:extLst>
        </xdr:cNvPr>
        <xdr:cNvSpPr>
          <a:spLocks noChangeShapeType="1"/>
        </xdr:cNvSpPr>
      </xdr:nvSpPr>
      <xdr:spPr bwMode="auto">
        <a:xfrm flipV="1">
          <a:off x="2419350" y="57150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29</xdr:row>
      <xdr:rowOff>0</xdr:rowOff>
    </xdr:from>
    <xdr:to>
      <xdr:col>3</xdr:col>
      <xdr:colOff>1152525</xdr:colOff>
      <xdr:row>29</xdr:row>
      <xdr:rowOff>0</xdr:rowOff>
    </xdr:to>
    <xdr:sp macro="" textlink="">
      <xdr:nvSpPr>
        <xdr:cNvPr id="31" name="Line 9">
          <a:extLst>
            <a:ext uri="{FF2B5EF4-FFF2-40B4-BE49-F238E27FC236}">
              <a16:creationId xmlns:a16="http://schemas.microsoft.com/office/drawing/2014/main" id="{74E93C92-D063-425C-BFFE-252699FADF44}"/>
            </a:ext>
          </a:extLst>
        </xdr:cNvPr>
        <xdr:cNvSpPr>
          <a:spLocks noChangeShapeType="1"/>
        </xdr:cNvSpPr>
      </xdr:nvSpPr>
      <xdr:spPr bwMode="auto">
        <a:xfrm flipV="1">
          <a:off x="2419350" y="66294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29</xdr:row>
      <xdr:rowOff>0</xdr:rowOff>
    </xdr:from>
    <xdr:to>
      <xdr:col>3</xdr:col>
      <xdr:colOff>1152525</xdr:colOff>
      <xdr:row>29</xdr:row>
      <xdr:rowOff>0</xdr:rowOff>
    </xdr:to>
    <xdr:sp macro="" textlink="">
      <xdr:nvSpPr>
        <xdr:cNvPr id="32" name="Line 20">
          <a:extLst>
            <a:ext uri="{FF2B5EF4-FFF2-40B4-BE49-F238E27FC236}">
              <a16:creationId xmlns:a16="http://schemas.microsoft.com/office/drawing/2014/main" id="{25B04C53-E986-4019-AF15-D376F0935674}"/>
            </a:ext>
          </a:extLst>
        </xdr:cNvPr>
        <xdr:cNvSpPr>
          <a:spLocks noChangeShapeType="1"/>
        </xdr:cNvSpPr>
      </xdr:nvSpPr>
      <xdr:spPr bwMode="auto">
        <a:xfrm flipV="1">
          <a:off x="2419350" y="66294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35</xdr:row>
      <xdr:rowOff>0</xdr:rowOff>
    </xdr:from>
    <xdr:to>
      <xdr:col>3</xdr:col>
      <xdr:colOff>1152525</xdr:colOff>
      <xdr:row>35</xdr:row>
      <xdr:rowOff>0</xdr:rowOff>
    </xdr:to>
    <xdr:sp macro="" textlink="">
      <xdr:nvSpPr>
        <xdr:cNvPr id="33" name="Line 23">
          <a:extLst>
            <a:ext uri="{FF2B5EF4-FFF2-40B4-BE49-F238E27FC236}">
              <a16:creationId xmlns:a16="http://schemas.microsoft.com/office/drawing/2014/main" id="{06FC4AE9-90D7-409C-91B0-D6D89C49016B}"/>
            </a:ext>
          </a:extLst>
        </xdr:cNvPr>
        <xdr:cNvSpPr>
          <a:spLocks noChangeShapeType="1"/>
        </xdr:cNvSpPr>
      </xdr:nvSpPr>
      <xdr:spPr bwMode="auto">
        <a:xfrm flipV="1">
          <a:off x="2419350" y="80010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37</xdr:row>
      <xdr:rowOff>0</xdr:rowOff>
    </xdr:from>
    <xdr:to>
      <xdr:col>3</xdr:col>
      <xdr:colOff>1152525</xdr:colOff>
      <xdr:row>37</xdr:row>
      <xdr:rowOff>0</xdr:rowOff>
    </xdr:to>
    <xdr:sp macro="" textlink="">
      <xdr:nvSpPr>
        <xdr:cNvPr id="34" name="Line 23">
          <a:extLst>
            <a:ext uri="{FF2B5EF4-FFF2-40B4-BE49-F238E27FC236}">
              <a16:creationId xmlns:a16="http://schemas.microsoft.com/office/drawing/2014/main" id="{4EE2A778-E255-4870-A51B-421EC7D76235}"/>
            </a:ext>
          </a:extLst>
        </xdr:cNvPr>
        <xdr:cNvSpPr>
          <a:spLocks noChangeShapeType="1"/>
        </xdr:cNvSpPr>
      </xdr:nvSpPr>
      <xdr:spPr bwMode="auto">
        <a:xfrm flipV="1">
          <a:off x="2419350" y="84582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33</xdr:row>
      <xdr:rowOff>0</xdr:rowOff>
    </xdr:from>
    <xdr:to>
      <xdr:col>3</xdr:col>
      <xdr:colOff>1152525</xdr:colOff>
      <xdr:row>33</xdr:row>
      <xdr:rowOff>0</xdr:rowOff>
    </xdr:to>
    <xdr:sp macro="" textlink="">
      <xdr:nvSpPr>
        <xdr:cNvPr id="35" name="Line 23">
          <a:extLst>
            <a:ext uri="{FF2B5EF4-FFF2-40B4-BE49-F238E27FC236}">
              <a16:creationId xmlns:a16="http://schemas.microsoft.com/office/drawing/2014/main" id="{5F086335-CF75-462F-A134-90BFD419F179}"/>
            </a:ext>
          </a:extLst>
        </xdr:cNvPr>
        <xdr:cNvSpPr>
          <a:spLocks noChangeShapeType="1"/>
        </xdr:cNvSpPr>
      </xdr:nvSpPr>
      <xdr:spPr bwMode="auto">
        <a:xfrm flipV="1">
          <a:off x="2419350" y="75438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200025</xdr:colOff>
      <xdr:row>33</xdr:row>
      <xdr:rowOff>0</xdr:rowOff>
    </xdr:from>
    <xdr:to>
      <xdr:col>3</xdr:col>
      <xdr:colOff>2105025</xdr:colOff>
      <xdr:row>33</xdr:row>
      <xdr:rowOff>0</xdr:rowOff>
    </xdr:to>
    <xdr:sp macro="" textlink="">
      <xdr:nvSpPr>
        <xdr:cNvPr id="2" name="Line 1">
          <a:extLst>
            <a:ext uri="{FF2B5EF4-FFF2-40B4-BE49-F238E27FC236}">
              <a16:creationId xmlns:a16="http://schemas.microsoft.com/office/drawing/2014/main" id="{38F7FC0C-F1DD-414F-B2B3-728752164379}"/>
            </a:ext>
          </a:extLst>
        </xdr:cNvPr>
        <xdr:cNvSpPr>
          <a:spLocks noChangeShapeType="1"/>
        </xdr:cNvSpPr>
      </xdr:nvSpPr>
      <xdr:spPr bwMode="auto">
        <a:xfrm flipV="1">
          <a:off x="2219325" y="7543800"/>
          <a:ext cx="4699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638175</xdr:colOff>
      <xdr:row>31</xdr:row>
      <xdr:rowOff>0</xdr:rowOff>
    </xdr:from>
    <xdr:to>
      <xdr:col>3</xdr:col>
      <xdr:colOff>1666875</xdr:colOff>
      <xdr:row>31</xdr:row>
      <xdr:rowOff>0</xdr:rowOff>
    </xdr:to>
    <xdr:sp macro="" textlink="">
      <xdr:nvSpPr>
        <xdr:cNvPr id="3" name="Line 2">
          <a:extLst>
            <a:ext uri="{FF2B5EF4-FFF2-40B4-BE49-F238E27FC236}">
              <a16:creationId xmlns:a16="http://schemas.microsoft.com/office/drawing/2014/main" id="{59B96C55-6E31-46BD-8D5B-15FBA96ECF56}"/>
            </a:ext>
          </a:extLst>
        </xdr:cNvPr>
        <xdr:cNvSpPr>
          <a:spLocks noChangeShapeType="1"/>
        </xdr:cNvSpPr>
      </xdr:nvSpPr>
      <xdr:spPr bwMode="auto">
        <a:xfrm flipV="1">
          <a:off x="2657475" y="7086600"/>
          <a:ext cx="317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342900</xdr:colOff>
      <xdr:row>29</xdr:row>
      <xdr:rowOff>0</xdr:rowOff>
    </xdr:from>
    <xdr:to>
      <xdr:col>3</xdr:col>
      <xdr:colOff>1952625</xdr:colOff>
      <xdr:row>29</xdr:row>
      <xdr:rowOff>0</xdr:rowOff>
    </xdr:to>
    <xdr:sp macro="" textlink="">
      <xdr:nvSpPr>
        <xdr:cNvPr id="4" name="Line 3">
          <a:extLst>
            <a:ext uri="{FF2B5EF4-FFF2-40B4-BE49-F238E27FC236}">
              <a16:creationId xmlns:a16="http://schemas.microsoft.com/office/drawing/2014/main" id="{DC1C2CA4-60BE-4CD6-8156-188CE9363471}"/>
            </a:ext>
          </a:extLst>
        </xdr:cNvPr>
        <xdr:cNvSpPr>
          <a:spLocks noChangeShapeType="1"/>
        </xdr:cNvSpPr>
      </xdr:nvSpPr>
      <xdr:spPr bwMode="auto">
        <a:xfrm flipV="1">
          <a:off x="2362200" y="6629400"/>
          <a:ext cx="3270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771525</xdr:colOff>
      <xdr:row>5</xdr:row>
      <xdr:rowOff>0</xdr:rowOff>
    </xdr:from>
    <xdr:to>
      <xdr:col>3</xdr:col>
      <xdr:colOff>1543050</xdr:colOff>
      <xdr:row>5</xdr:row>
      <xdr:rowOff>0</xdr:rowOff>
    </xdr:to>
    <xdr:sp macro="" textlink="">
      <xdr:nvSpPr>
        <xdr:cNvPr id="5" name="Line 4">
          <a:extLst>
            <a:ext uri="{FF2B5EF4-FFF2-40B4-BE49-F238E27FC236}">
              <a16:creationId xmlns:a16="http://schemas.microsoft.com/office/drawing/2014/main" id="{FF64C0C6-8767-44A5-BECD-081BC655721A}"/>
            </a:ext>
          </a:extLst>
        </xdr:cNvPr>
        <xdr:cNvSpPr>
          <a:spLocks noChangeShapeType="1"/>
        </xdr:cNvSpPr>
      </xdr:nvSpPr>
      <xdr:spPr bwMode="auto">
        <a:xfrm flipV="1">
          <a:off x="2689225" y="1143000"/>
          <a:ext cx="31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571500</xdr:colOff>
      <xdr:row>19</xdr:row>
      <xdr:rowOff>0</xdr:rowOff>
    </xdr:from>
    <xdr:to>
      <xdr:col>3</xdr:col>
      <xdr:colOff>1733550</xdr:colOff>
      <xdr:row>19</xdr:row>
      <xdr:rowOff>0</xdr:rowOff>
    </xdr:to>
    <xdr:sp macro="" textlink="">
      <xdr:nvSpPr>
        <xdr:cNvPr id="6" name="Line 5">
          <a:extLst>
            <a:ext uri="{FF2B5EF4-FFF2-40B4-BE49-F238E27FC236}">
              <a16:creationId xmlns:a16="http://schemas.microsoft.com/office/drawing/2014/main" id="{7295035E-94DC-4516-843B-0F90C79B05F6}"/>
            </a:ext>
          </a:extLst>
        </xdr:cNvPr>
        <xdr:cNvSpPr>
          <a:spLocks noChangeShapeType="1"/>
        </xdr:cNvSpPr>
      </xdr:nvSpPr>
      <xdr:spPr bwMode="auto">
        <a:xfrm flipV="1">
          <a:off x="2590800" y="4343400"/>
          <a:ext cx="1016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771525</xdr:colOff>
      <xdr:row>7</xdr:row>
      <xdr:rowOff>9525</xdr:rowOff>
    </xdr:from>
    <xdr:to>
      <xdr:col>3</xdr:col>
      <xdr:colOff>1543050</xdr:colOff>
      <xdr:row>7</xdr:row>
      <xdr:rowOff>9525</xdr:rowOff>
    </xdr:to>
    <xdr:sp macro="" textlink="">
      <xdr:nvSpPr>
        <xdr:cNvPr id="7" name="Line 6">
          <a:extLst>
            <a:ext uri="{FF2B5EF4-FFF2-40B4-BE49-F238E27FC236}">
              <a16:creationId xmlns:a16="http://schemas.microsoft.com/office/drawing/2014/main" id="{0637BCA0-478D-4AC0-B93F-6B1A3B22B0ED}"/>
            </a:ext>
          </a:extLst>
        </xdr:cNvPr>
        <xdr:cNvSpPr>
          <a:spLocks noChangeShapeType="1"/>
        </xdr:cNvSpPr>
      </xdr:nvSpPr>
      <xdr:spPr bwMode="auto">
        <a:xfrm flipV="1">
          <a:off x="2689225" y="1609725"/>
          <a:ext cx="31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771525</xdr:colOff>
      <xdr:row>9</xdr:row>
      <xdr:rowOff>9525</xdr:rowOff>
    </xdr:from>
    <xdr:to>
      <xdr:col>3</xdr:col>
      <xdr:colOff>1543050</xdr:colOff>
      <xdr:row>9</xdr:row>
      <xdr:rowOff>9525</xdr:rowOff>
    </xdr:to>
    <xdr:sp macro="" textlink="">
      <xdr:nvSpPr>
        <xdr:cNvPr id="8" name="Line 7">
          <a:extLst>
            <a:ext uri="{FF2B5EF4-FFF2-40B4-BE49-F238E27FC236}">
              <a16:creationId xmlns:a16="http://schemas.microsoft.com/office/drawing/2014/main" id="{83E05D5A-01D9-448F-B84C-2F689B8836A8}"/>
            </a:ext>
          </a:extLst>
        </xdr:cNvPr>
        <xdr:cNvSpPr>
          <a:spLocks noChangeShapeType="1"/>
        </xdr:cNvSpPr>
      </xdr:nvSpPr>
      <xdr:spPr bwMode="auto">
        <a:xfrm flipV="1">
          <a:off x="2689225" y="2066925"/>
          <a:ext cx="31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771525</xdr:colOff>
      <xdr:row>11</xdr:row>
      <xdr:rowOff>9525</xdr:rowOff>
    </xdr:from>
    <xdr:to>
      <xdr:col>3</xdr:col>
      <xdr:colOff>1543050</xdr:colOff>
      <xdr:row>11</xdr:row>
      <xdr:rowOff>9525</xdr:rowOff>
    </xdr:to>
    <xdr:sp macro="" textlink="">
      <xdr:nvSpPr>
        <xdr:cNvPr id="9" name="Line 8">
          <a:extLst>
            <a:ext uri="{FF2B5EF4-FFF2-40B4-BE49-F238E27FC236}">
              <a16:creationId xmlns:a16="http://schemas.microsoft.com/office/drawing/2014/main" id="{163063CC-1B54-4564-B19A-32FBA9E9DB36}"/>
            </a:ext>
          </a:extLst>
        </xdr:cNvPr>
        <xdr:cNvSpPr>
          <a:spLocks noChangeShapeType="1"/>
        </xdr:cNvSpPr>
      </xdr:nvSpPr>
      <xdr:spPr bwMode="auto">
        <a:xfrm flipV="1">
          <a:off x="2689225" y="2524125"/>
          <a:ext cx="31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771525</xdr:colOff>
      <xdr:row>13</xdr:row>
      <xdr:rowOff>9525</xdr:rowOff>
    </xdr:from>
    <xdr:to>
      <xdr:col>3</xdr:col>
      <xdr:colOff>1543050</xdr:colOff>
      <xdr:row>13</xdr:row>
      <xdr:rowOff>9525</xdr:rowOff>
    </xdr:to>
    <xdr:sp macro="" textlink="">
      <xdr:nvSpPr>
        <xdr:cNvPr id="10" name="Line 9">
          <a:extLst>
            <a:ext uri="{FF2B5EF4-FFF2-40B4-BE49-F238E27FC236}">
              <a16:creationId xmlns:a16="http://schemas.microsoft.com/office/drawing/2014/main" id="{8E6BDEB9-81C5-44D0-9A74-FE094924E747}"/>
            </a:ext>
          </a:extLst>
        </xdr:cNvPr>
        <xdr:cNvSpPr>
          <a:spLocks noChangeShapeType="1"/>
        </xdr:cNvSpPr>
      </xdr:nvSpPr>
      <xdr:spPr bwMode="auto">
        <a:xfrm flipV="1">
          <a:off x="2689225" y="2981325"/>
          <a:ext cx="31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628650</xdr:colOff>
      <xdr:row>15</xdr:row>
      <xdr:rowOff>9525</xdr:rowOff>
    </xdr:from>
    <xdr:to>
      <xdr:col>3</xdr:col>
      <xdr:colOff>1752600</xdr:colOff>
      <xdr:row>15</xdr:row>
      <xdr:rowOff>9525</xdr:rowOff>
    </xdr:to>
    <xdr:sp macro="" textlink="">
      <xdr:nvSpPr>
        <xdr:cNvPr id="11" name="Line 10">
          <a:extLst>
            <a:ext uri="{FF2B5EF4-FFF2-40B4-BE49-F238E27FC236}">
              <a16:creationId xmlns:a16="http://schemas.microsoft.com/office/drawing/2014/main" id="{AAE7A0B5-A743-4119-B1A1-A46F45612713}"/>
            </a:ext>
          </a:extLst>
        </xdr:cNvPr>
        <xdr:cNvSpPr>
          <a:spLocks noChangeShapeType="1"/>
        </xdr:cNvSpPr>
      </xdr:nvSpPr>
      <xdr:spPr bwMode="auto">
        <a:xfrm flipV="1">
          <a:off x="2647950" y="3438525"/>
          <a:ext cx="444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771525</xdr:colOff>
      <xdr:row>17</xdr:row>
      <xdr:rowOff>9525</xdr:rowOff>
    </xdr:from>
    <xdr:to>
      <xdr:col>3</xdr:col>
      <xdr:colOff>1543050</xdr:colOff>
      <xdr:row>17</xdr:row>
      <xdr:rowOff>9525</xdr:rowOff>
    </xdr:to>
    <xdr:sp macro="" textlink="">
      <xdr:nvSpPr>
        <xdr:cNvPr id="12" name="Line 11">
          <a:extLst>
            <a:ext uri="{FF2B5EF4-FFF2-40B4-BE49-F238E27FC236}">
              <a16:creationId xmlns:a16="http://schemas.microsoft.com/office/drawing/2014/main" id="{B35C73E4-C6A4-475F-A045-F91301C39F93}"/>
            </a:ext>
          </a:extLst>
        </xdr:cNvPr>
        <xdr:cNvSpPr>
          <a:spLocks noChangeShapeType="1"/>
        </xdr:cNvSpPr>
      </xdr:nvSpPr>
      <xdr:spPr bwMode="auto">
        <a:xfrm flipV="1">
          <a:off x="2689225" y="3895725"/>
          <a:ext cx="31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771525</xdr:colOff>
      <xdr:row>23</xdr:row>
      <xdr:rowOff>9525</xdr:rowOff>
    </xdr:from>
    <xdr:to>
      <xdr:col>3</xdr:col>
      <xdr:colOff>1543050</xdr:colOff>
      <xdr:row>23</xdr:row>
      <xdr:rowOff>9525</xdr:rowOff>
    </xdr:to>
    <xdr:sp macro="" textlink="">
      <xdr:nvSpPr>
        <xdr:cNvPr id="13" name="Line 12">
          <a:extLst>
            <a:ext uri="{FF2B5EF4-FFF2-40B4-BE49-F238E27FC236}">
              <a16:creationId xmlns:a16="http://schemas.microsoft.com/office/drawing/2014/main" id="{3FE1768C-A19E-4B74-909D-EEED485AF215}"/>
            </a:ext>
          </a:extLst>
        </xdr:cNvPr>
        <xdr:cNvSpPr>
          <a:spLocks noChangeShapeType="1"/>
        </xdr:cNvSpPr>
      </xdr:nvSpPr>
      <xdr:spPr bwMode="auto">
        <a:xfrm flipV="1">
          <a:off x="2689225" y="5267325"/>
          <a:ext cx="31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771525</xdr:colOff>
      <xdr:row>21</xdr:row>
      <xdr:rowOff>9525</xdr:rowOff>
    </xdr:from>
    <xdr:to>
      <xdr:col>3</xdr:col>
      <xdr:colOff>1543050</xdr:colOff>
      <xdr:row>21</xdr:row>
      <xdr:rowOff>9525</xdr:rowOff>
    </xdr:to>
    <xdr:sp macro="" textlink="">
      <xdr:nvSpPr>
        <xdr:cNvPr id="14" name="Line 13">
          <a:extLst>
            <a:ext uri="{FF2B5EF4-FFF2-40B4-BE49-F238E27FC236}">
              <a16:creationId xmlns:a16="http://schemas.microsoft.com/office/drawing/2014/main" id="{0980C37B-A95B-470D-85B8-C048D0DEC945}"/>
            </a:ext>
          </a:extLst>
        </xdr:cNvPr>
        <xdr:cNvSpPr>
          <a:spLocks noChangeShapeType="1"/>
        </xdr:cNvSpPr>
      </xdr:nvSpPr>
      <xdr:spPr bwMode="auto">
        <a:xfrm flipV="1">
          <a:off x="2689225" y="4810125"/>
          <a:ext cx="31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771525</xdr:colOff>
      <xdr:row>25</xdr:row>
      <xdr:rowOff>9525</xdr:rowOff>
    </xdr:from>
    <xdr:to>
      <xdr:col>3</xdr:col>
      <xdr:colOff>1543050</xdr:colOff>
      <xdr:row>25</xdr:row>
      <xdr:rowOff>9525</xdr:rowOff>
    </xdr:to>
    <xdr:sp macro="" textlink="">
      <xdr:nvSpPr>
        <xdr:cNvPr id="15" name="Line 14">
          <a:extLst>
            <a:ext uri="{FF2B5EF4-FFF2-40B4-BE49-F238E27FC236}">
              <a16:creationId xmlns:a16="http://schemas.microsoft.com/office/drawing/2014/main" id="{51395FAB-FC07-4179-ADB3-5D4D429CDDBF}"/>
            </a:ext>
          </a:extLst>
        </xdr:cNvPr>
        <xdr:cNvSpPr>
          <a:spLocks noChangeShapeType="1"/>
        </xdr:cNvSpPr>
      </xdr:nvSpPr>
      <xdr:spPr bwMode="auto">
        <a:xfrm flipV="1">
          <a:off x="2689225" y="5724525"/>
          <a:ext cx="31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762000</xdr:colOff>
      <xdr:row>27</xdr:row>
      <xdr:rowOff>9525</xdr:rowOff>
    </xdr:from>
    <xdr:to>
      <xdr:col>3</xdr:col>
      <xdr:colOff>1533525</xdr:colOff>
      <xdr:row>27</xdr:row>
      <xdr:rowOff>9525</xdr:rowOff>
    </xdr:to>
    <xdr:sp macro="" textlink="">
      <xdr:nvSpPr>
        <xdr:cNvPr id="16" name="Line 15">
          <a:extLst>
            <a:ext uri="{FF2B5EF4-FFF2-40B4-BE49-F238E27FC236}">
              <a16:creationId xmlns:a16="http://schemas.microsoft.com/office/drawing/2014/main" id="{F7870B39-C8BF-4BF0-AC5B-81199D3922B3}"/>
            </a:ext>
          </a:extLst>
        </xdr:cNvPr>
        <xdr:cNvSpPr>
          <a:spLocks noChangeShapeType="1"/>
        </xdr:cNvSpPr>
      </xdr:nvSpPr>
      <xdr:spPr bwMode="auto">
        <a:xfrm flipV="1">
          <a:off x="2692400" y="61817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638175</xdr:colOff>
      <xdr:row>31</xdr:row>
      <xdr:rowOff>0</xdr:rowOff>
    </xdr:from>
    <xdr:to>
      <xdr:col>3</xdr:col>
      <xdr:colOff>1666875</xdr:colOff>
      <xdr:row>31</xdr:row>
      <xdr:rowOff>0</xdr:rowOff>
    </xdr:to>
    <xdr:sp macro="" textlink="">
      <xdr:nvSpPr>
        <xdr:cNvPr id="17" name="Line 16">
          <a:extLst>
            <a:ext uri="{FF2B5EF4-FFF2-40B4-BE49-F238E27FC236}">
              <a16:creationId xmlns:a16="http://schemas.microsoft.com/office/drawing/2014/main" id="{E7693EDF-79FF-43C4-8AC9-ECB7AABC9129}"/>
            </a:ext>
          </a:extLst>
        </xdr:cNvPr>
        <xdr:cNvSpPr>
          <a:spLocks noChangeShapeType="1"/>
        </xdr:cNvSpPr>
      </xdr:nvSpPr>
      <xdr:spPr bwMode="auto">
        <a:xfrm flipV="1">
          <a:off x="2657475" y="7086600"/>
          <a:ext cx="317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276225</xdr:colOff>
      <xdr:row>29</xdr:row>
      <xdr:rowOff>0</xdr:rowOff>
    </xdr:from>
    <xdr:to>
      <xdr:col>3</xdr:col>
      <xdr:colOff>2009775</xdr:colOff>
      <xdr:row>29</xdr:row>
      <xdr:rowOff>0</xdr:rowOff>
    </xdr:to>
    <xdr:sp macro="" textlink="">
      <xdr:nvSpPr>
        <xdr:cNvPr id="18" name="Line 17">
          <a:extLst>
            <a:ext uri="{FF2B5EF4-FFF2-40B4-BE49-F238E27FC236}">
              <a16:creationId xmlns:a16="http://schemas.microsoft.com/office/drawing/2014/main" id="{F6542CA1-27B5-4766-A86F-4AAA3DE5E9F5}"/>
            </a:ext>
          </a:extLst>
        </xdr:cNvPr>
        <xdr:cNvSpPr>
          <a:spLocks noChangeShapeType="1"/>
        </xdr:cNvSpPr>
      </xdr:nvSpPr>
      <xdr:spPr bwMode="auto">
        <a:xfrm flipV="1">
          <a:off x="2295525" y="6629400"/>
          <a:ext cx="3937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771525</xdr:colOff>
      <xdr:row>13</xdr:row>
      <xdr:rowOff>9525</xdr:rowOff>
    </xdr:from>
    <xdr:to>
      <xdr:col>3</xdr:col>
      <xdr:colOff>1543050</xdr:colOff>
      <xdr:row>13</xdr:row>
      <xdr:rowOff>9525</xdr:rowOff>
    </xdr:to>
    <xdr:sp macro="" textlink="">
      <xdr:nvSpPr>
        <xdr:cNvPr id="19" name="Line 7">
          <a:extLst>
            <a:ext uri="{FF2B5EF4-FFF2-40B4-BE49-F238E27FC236}">
              <a16:creationId xmlns:a16="http://schemas.microsoft.com/office/drawing/2014/main" id="{F9F4AE52-BD4B-4AD2-97DE-38DC01D39543}"/>
            </a:ext>
          </a:extLst>
        </xdr:cNvPr>
        <xdr:cNvSpPr>
          <a:spLocks noChangeShapeType="1"/>
        </xdr:cNvSpPr>
      </xdr:nvSpPr>
      <xdr:spPr bwMode="auto">
        <a:xfrm flipV="1">
          <a:off x="2689225" y="2981325"/>
          <a:ext cx="31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771525</xdr:colOff>
      <xdr:row>15</xdr:row>
      <xdr:rowOff>9525</xdr:rowOff>
    </xdr:from>
    <xdr:to>
      <xdr:col>3</xdr:col>
      <xdr:colOff>1543050</xdr:colOff>
      <xdr:row>15</xdr:row>
      <xdr:rowOff>9525</xdr:rowOff>
    </xdr:to>
    <xdr:sp macro="" textlink="">
      <xdr:nvSpPr>
        <xdr:cNvPr id="20" name="Line 9">
          <a:extLst>
            <a:ext uri="{FF2B5EF4-FFF2-40B4-BE49-F238E27FC236}">
              <a16:creationId xmlns:a16="http://schemas.microsoft.com/office/drawing/2014/main" id="{BF9DDC5A-C831-4271-AB26-201D91E6CEBC}"/>
            </a:ext>
          </a:extLst>
        </xdr:cNvPr>
        <xdr:cNvSpPr>
          <a:spLocks noChangeShapeType="1"/>
        </xdr:cNvSpPr>
      </xdr:nvSpPr>
      <xdr:spPr bwMode="auto">
        <a:xfrm flipV="1">
          <a:off x="2689225" y="3438525"/>
          <a:ext cx="31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771525</xdr:colOff>
      <xdr:row>15</xdr:row>
      <xdr:rowOff>9525</xdr:rowOff>
    </xdr:from>
    <xdr:to>
      <xdr:col>3</xdr:col>
      <xdr:colOff>1543050</xdr:colOff>
      <xdr:row>15</xdr:row>
      <xdr:rowOff>9525</xdr:rowOff>
    </xdr:to>
    <xdr:sp macro="" textlink="">
      <xdr:nvSpPr>
        <xdr:cNvPr id="21" name="Line 7">
          <a:extLst>
            <a:ext uri="{FF2B5EF4-FFF2-40B4-BE49-F238E27FC236}">
              <a16:creationId xmlns:a16="http://schemas.microsoft.com/office/drawing/2014/main" id="{4D66AC81-F84D-4821-93B5-BAAC1B2BD39B}"/>
            </a:ext>
          </a:extLst>
        </xdr:cNvPr>
        <xdr:cNvSpPr>
          <a:spLocks noChangeShapeType="1"/>
        </xdr:cNvSpPr>
      </xdr:nvSpPr>
      <xdr:spPr bwMode="auto">
        <a:xfrm flipV="1">
          <a:off x="2689225" y="3438525"/>
          <a:ext cx="31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771525</xdr:colOff>
      <xdr:row>25</xdr:row>
      <xdr:rowOff>9525</xdr:rowOff>
    </xdr:from>
    <xdr:to>
      <xdr:col>3</xdr:col>
      <xdr:colOff>1543050</xdr:colOff>
      <xdr:row>25</xdr:row>
      <xdr:rowOff>9525</xdr:rowOff>
    </xdr:to>
    <xdr:sp macro="" textlink="">
      <xdr:nvSpPr>
        <xdr:cNvPr id="22" name="Line 11">
          <a:extLst>
            <a:ext uri="{FF2B5EF4-FFF2-40B4-BE49-F238E27FC236}">
              <a16:creationId xmlns:a16="http://schemas.microsoft.com/office/drawing/2014/main" id="{4E0156F8-E9E9-4D0A-AF66-47E2321244B1}"/>
            </a:ext>
          </a:extLst>
        </xdr:cNvPr>
        <xdr:cNvSpPr>
          <a:spLocks noChangeShapeType="1"/>
        </xdr:cNvSpPr>
      </xdr:nvSpPr>
      <xdr:spPr bwMode="auto">
        <a:xfrm flipV="1">
          <a:off x="2689225" y="5724525"/>
          <a:ext cx="31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771525</xdr:colOff>
      <xdr:row>11</xdr:row>
      <xdr:rowOff>9525</xdr:rowOff>
    </xdr:from>
    <xdr:to>
      <xdr:col>3</xdr:col>
      <xdr:colOff>1543050</xdr:colOff>
      <xdr:row>11</xdr:row>
      <xdr:rowOff>9525</xdr:rowOff>
    </xdr:to>
    <xdr:sp macro="" textlink="">
      <xdr:nvSpPr>
        <xdr:cNvPr id="23" name="Line 7">
          <a:extLst>
            <a:ext uri="{FF2B5EF4-FFF2-40B4-BE49-F238E27FC236}">
              <a16:creationId xmlns:a16="http://schemas.microsoft.com/office/drawing/2014/main" id="{CB76C44B-3565-4218-9174-63663F79EDFD}"/>
            </a:ext>
          </a:extLst>
        </xdr:cNvPr>
        <xdr:cNvSpPr>
          <a:spLocks noChangeShapeType="1"/>
        </xdr:cNvSpPr>
      </xdr:nvSpPr>
      <xdr:spPr bwMode="auto">
        <a:xfrm flipV="1">
          <a:off x="2689225" y="2524125"/>
          <a:ext cx="31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800100</xdr:colOff>
      <xdr:row>11</xdr:row>
      <xdr:rowOff>9525</xdr:rowOff>
    </xdr:from>
    <xdr:to>
      <xdr:col>3</xdr:col>
      <xdr:colOff>1876425</xdr:colOff>
      <xdr:row>11</xdr:row>
      <xdr:rowOff>9525</xdr:rowOff>
    </xdr:to>
    <xdr:sp macro="" textlink="">
      <xdr:nvSpPr>
        <xdr:cNvPr id="2" name="Line 1">
          <a:extLst>
            <a:ext uri="{FF2B5EF4-FFF2-40B4-BE49-F238E27FC236}">
              <a16:creationId xmlns:a16="http://schemas.microsoft.com/office/drawing/2014/main" id="{29CCB198-618B-41A7-B206-0E497B2FE29A}"/>
            </a:ext>
          </a:extLst>
        </xdr:cNvPr>
        <xdr:cNvSpPr>
          <a:spLocks noChangeShapeType="1"/>
        </xdr:cNvSpPr>
      </xdr:nvSpPr>
      <xdr:spPr bwMode="auto">
        <a:xfrm flipV="1">
          <a:off x="3116580" y="2105025"/>
          <a:ext cx="10763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800100</xdr:colOff>
      <xdr:row>9</xdr:row>
      <xdr:rowOff>9525</xdr:rowOff>
    </xdr:from>
    <xdr:to>
      <xdr:col>3</xdr:col>
      <xdr:colOff>1876425</xdr:colOff>
      <xdr:row>9</xdr:row>
      <xdr:rowOff>9525</xdr:rowOff>
    </xdr:to>
    <xdr:sp macro="" textlink="">
      <xdr:nvSpPr>
        <xdr:cNvPr id="3" name="Line 3">
          <a:extLst>
            <a:ext uri="{FF2B5EF4-FFF2-40B4-BE49-F238E27FC236}">
              <a16:creationId xmlns:a16="http://schemas.microsoft.com/office/drawing/2014/main" id="{3E4CD449-BE0F-4652-81C1-09E07581C432}"/>
            </a:ext>
          </a:extLst>
        </xdr:cNvPr>
        <xdr:cNvSpPr>
          <a:spLocks noChangeShapeType="1"/>
        </xdr:cNvSpPr>
      </xdr:nvSpPr>
      <xdr:spPr bwMode="auto">
        <a:xfrm flipV="1">
          <a:off x="3116580" y="1724025"/>
          <a:ext cx="10763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809625</xdr:colOff>
      <xdr:row>13</xdr:row>
      <xdr:rowOff>0</xdr:rowOff>
    </xdr:from>
    <xdr:to>
      <xdr:col>3</xdr:col>
      <xdr:colOff>1885950</xdr:colOff>
      <xdr:row>13</xdr:row>
      <xdr:rowOff>0</xdr:rowOff>
    </xdr:to>
    <xdr:sp macro="" textlink="">
      <xdr:nvSpPr>
        <xdr:cNvPr id="4" name="Line 4">
          <a:extLst>
            <a:ext uri="{FF2B5EF4-FFF2-40B4-BE49-F238E27FC236}">
              <a16:creationId xmlns:a16="http://schemas.microsoft.com/office/drawing/2014/main" id="{2FEA9104-8D3A-4ED4-88D9-5267DC0C0097}"/>
            </a:ext>
          </a:extLst>
        </xdr:cNvPr>
        <xdr:cNvSpPr>
          <a:spLocks noChangeShapeType="1"/>
        </xdr:cNvSpPr>
      </xdr:nvSpPr>
      <xdr:spPr bwMode="auto">
        <a:xfrm flipV="1">
          <a:off x="3126105" y="2476500"/>
          <a:ext cx="10763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14</xdr:row>
      <xdr:rowOff>0</xdr:rowOff>
    </xdr:from>
    <xdr:to>
      <xdr:col>3</xdr:col>
      <xdr:colOff>1152525</xdr:colOff>
      <xdr:row>14</xdr:row>
      <xdr:rowOff>0</xdr:rowOff>
    </xdr:to>
    <xdr:sp macro="" textlink="">
      <xdr:nvSpPr>
        <xdr:cNvPr id="5" name="Line 5">
          <a:extLst>
            <a:ext uri="{FF2B5EF4-FFF2-40B4-BE49-F238E27FC236}">
              <a16:creationId xmlns:a16="http://schemas.microsoft.com/office/drawing/2014/main" id="{87A94234-3B27-4F22-AC53-5709BCE3E0E6}"/>
            </a:ext>
          </a:extLst>
        </xdr:cNvPr>
        <xdr:cNvSpPr>
          <a:spLocks noChangeShapeType="1"/>
        </xdr:cNvSpPr>
      </xdr:nvSpPr>
      <xdr:spPr bwMode="auto">
        <a:xfrm flipV="1">
          <a:off x="2716530" y="2667000"/>
          <a:ext cx="7524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14</xdr:row>
      <xdr:rowOff>0</xdr:rowOff>
    </xdr:from>
    <xdr:to>
      <xdr:col>3</xdr:col>
      <xdr:colOff>1152525</xdr:colOff>
      <xdr:row>14</xdr:row>
      <xdr:rowOff>0</xdr:rowOff>
    </xdr:to>
    <xdr:sp macro="" textlink="">
      <xdr:nvSpPr>
        <xdr:cNvPr id="6" name="Line 6">
          <a:extLst>
            <a:ext uri="{FF2B5EF4-FFF2-40B4-BE49-F238E27FC236}">
              <a16:creationId xmlns:a16="http://schemas.microsoft.com/office/drawing/2014/main" id="{9F9CC1FE-BB71-4794-86C6-823966CA154E}"/>
            </a:ext>
          </a:extLst>
        </xdr:cNvPr>
        <xdr:cNvSpPr>
          <a:spLocks noChangeShapeType="1"/>
        </xdr:cNvSpPr>
      </xdr:nvSpPr>
      <xdr:spPr bwMode="auto">
        <a:xfrm flipV="1">
          <a:off x="2716530" y="2667000"/>
          <a:ext cx="7524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14</xdr:row>
      <xdr:rowOff>0</xdr:rowOff>
    </xdr:from>
    <xdr:to>
      <xdr:col>3</xdr:col>
      <xdr:colOff>1152525</xdr:colOff>
      <xdr:row>14</xdr:row>
      <xdr:rowOff>0</xdr:rowOff>
    </xdr:to>
    <xdr:sp macro="" textlink="">
      <xdr:nvSpPr>
        <xdr:cNvPr id="7" name="Line 7">
          <a:extLst>
            <a:ext uri="{FF2B5EF4-FFF2-40B4-BE49-F238E27FC236}">
              <a16:creationId xmlns:a16="http://schemas.microsoft.com/office/drawing/2014/main" id="{4F9EACF0-8F6F-4142-B27F-57255E61EA4A}"/>
            </a:ext>
          </a:extLst>
        </xdr:cNvPr>
        <xdr:cNvSpPr>
          <a:spLocks noChangeShapeType="1"/>
        </xdr:cNvSpPr>
      </xdr:nvSpPr>
      <xdr:spPr bwMode="auto">
        <a:xfrm flipV="1">
          <a:off x="2716530" y="2667000"/>
          <a:ext cx="7524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14</xdr:row>
      <xdr:rowOff>0</xdr:rowOff>
    </xdr:from>
    <xdr:to>
      <xdr:col>3</xdr:col>
      <xdr:colOff>1152525</xdr:colOff>
      <xdr:row>14</xdr:row>
      <xdr:rowOff>0</xdr:rowOff>
    </xdr:to>
    <xdr:sp macro="" textlink="">
      <xdr:nvSpPr>
        <xdr:cNvPr id="8" name="Line 8">
          <a:extLst>
            <a:ext uri="{FF2B5EF4-FFF2-40B4-BE49-F238E27FC236}">
              <a16:creationId xmlns:a16="http://schemas.microsoft.com/office/drawing/2014/main" id="{C5E22903-CE49-4453-9686-355BC9580B29}"/>
            </a:ext>
          </a:extLst>
        </xdr:cNvPr>
        <xdr:cNvSpPr>
          <a:spLocks noChangeShapeType="1"/>
        </xdr:cNvSpPr>
      </xdr:nvSpPr>
      <xdr:spPr bwMode="auto">
        <a:xfrm flipV="1">
          <a:off x="2716530" y="2667000"/>
          <a:ext cx="7524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14</xdr:row>
      <xdr:rowOff>0</xdr:rowOff>
    </xdr:from>
    <xdr:to>
      <xdr:col>3</xdr:col>
      <xdr:colOff>1152525</xdr:colOff>
      <xdr:row>14</xdr:row>
      <xdr:rowOff>0</xdr:rowOff>
    </xdr:to>
    <xdr:sp macro="" textlink="">
      <xdr:nvSpPr>
        <xdr:cNvPr id="9" name="Line 9">
          <a:extLst>
            <a:ext uri="{FF2B5EF4-FFF2-40B4-BE49-F238E27FC236}">
              <a16:creationId xmlns:a16="http://schemas.microsoft.com/office/drawing/2014/main" id="{D94828A7-C9A6-4014-B2E0-E33298F5A25E}"/>
            </a:ext>
          </a:extLst>
        </xdr:cNvPr>
        <xdr:cNvSpPr>
          <a:spLocks noChangeShapeType="1"/>
        </xdr:cNvSpPr>
      </xdr:nvSpPr>
      <xdr:spPr bwMode="auto">
        <a:xfrm flipV="1">
          <a:off x="2716530" y="2667000"/>
          <a:ext cx="7524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14</xdr:row>
      <xdr:rowOff>0</xdr:rowOff>
    </xdr:from>
    <xdr:to>
      <xdr:col>3</xdr:col>
      <xdr:colOff>1152525</xdr:colOff>
      <xdr:row>14</xdr:row>
      <xdr:rowOff>0</xdr:rowOff>
    </xdr:to>
    <xdr:sp macro="" textlink="">
      <xdr:nvSpPr>
        <xdr:cNvPr id="10" name="Line 10">
          <a:extLst>
            <a:ext uri="{FF2B5EF4-FFF2-40B4-BE49-F238E27FC236}">
              <a16:creationId xmlns:a16="http://schemas.microsoft.com/office/drawing/2014/main" id="{2D7D520B-861D-4790-8193-366F460E5422}"/>
            </a:ext>
          </a:extLst>
        </xdr:cNvPr>
        <xdr:cNvSpPr>
          <a:spLocks noChangeShapeType="1"/>
        </xdr:cNvSpPr>
      </xdr:nvSpPr>
      <xdr:spPr bwMode="auto">
        <a:xfrm flipV="1">
          <a:off x="2716530" y="2667000"/>
          <a:ext cx="7524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152400</xdr:colOff>
      <xdr:row>7</xdr:row>
      <xdr:rowOff>0</xdr:rowOff>
    </xdr:from>
    <xdr:to>
      <xdr:col>3</xdr:col>
      <xdr:colOff>2552700</xdr:colOff>
      <xdr:row>7</xdr:row>
      <xdr:rowOff>0</xdr:rowOff>
    </xdr:to>
    <xdr:sp macro="" textlink="">
      <xdr:nvSpPr>
        <xdr:cNvPr id="11" name="Line 11">
          <a:extLst>
            <a:ext uri="{FF2B5EF4-FFF2-40B4-BE49-F238E27FC236}">
              <a16:creationId xmlns:a16="http://schemas.microsoft.com/office/drawing/2014/main" id="{A60509B5-5160-4365-AAF1-62B72CDA2541}"/>
            </a:ext>
          </a:extLst>
        </xdr:cNvPr>
        <xdr:cNvSpPr>
          <a:spLocks noChangeShapeType="1"/>
        </xdr:cNvSpPr>
      </xdr:nvSpPr>
      <xdr:spPr bwMode="auto">
        <a:xfrm flipV="1">
          <a:off x="2468880" y="1333500"/>
          <a:ext cx="24003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14</xdr:row>
      <xdr:rowOff>0</xdr:rowOff>
    </xdr:from>
    <xdr:to>
      <xdr:col>3</xdr:col>
      <xdr:colOff>1152525</xdr:colOff>
      <xdr:row>14</xdr:row>
      <xdr:rowOff>0</xdr:rowOff>
    </xdr:to>
    <xdr:sp macro="" textlink="">
      <xdr:nvSpPr>
        <xdr:cNvPr id="12" name="Line 12">
          <a:extLst>
            <a:ext uri="{FF2B5EF4-FFF2-40B4-BE49-F238E27FC236}">
              <a16:creationId xmlns:a16="http://schemas.microsoft.com/office/drawing/2014/main" id="{DBFBA909-0B71-4055-9D0A-0D853922DD49}"/>
            </a:ext>
          </a:extLst>
        </xdr:cNvPr>
        <xdr:cNvSpPr>
          <a:spLocks noChangeShapeType="1"/>
        </xdr:cNvSpPr>
      </xdr:nvSpPr>
      <xdr:spPr bwMode="auto">
        <a:xfrm flipV="1">
          <a:off x="2716530" y="2667000"/>
          <a:ext cx="7524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14</xdr:row>
      <xdr:rowOff>0</xdr:rowOff>
    </xdr:from>
    <xdr:to>
      <xdr:col>3</xdr:col>
      <xdr:colOff>1152525</xdr:colOff>
      <xdr:row>14</xdr:row>
      <xdr:rowOff>0</xdr:rowOff>
    </xdr:to>
    <xdr:sp macro="" textlink="">
      <xdr:nvSpPr>
        <xdr:cNvPr id="13" name="Line 13">
          <a:extLst>
            <a:ext uri="{FF2B5EF4-FFF2-40B4-BE49-F238E27FC236}">
              <a16:creationId xmlns:a16="http://schemas.microsoft.com/office/drawing/2014/main" id="{6C584BAA-3CCE-4D64-A45B-D84165E92843}"/>
            </a:ext>
          </a:extLst>
        </xdr:cNvPr>
        <xdr:cNvSpPr>
          <a:spLocks noChangeShapeType="1"/>
        </xdr:cNvSpPr>
      </xdr:nvSpPr>
      <xdr:spPr bwMode="auto">
        <a:xfrm flipV="1">
          <a:off x="2716530" y="2667000"/>
          <a:ext cx="7524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14</xdr:row>
      <xdr:rowOff>0</xdr:rowOff>
    </xdr:from>
    <xdr:to>
      <xdr:col>3</xdr:col>
      <xdr:colOff>1152525</xdr:colOff>
      <xdr:row>14</xdr:row>
      <xdr:rowOff>0</xdr:rowOff>
    </xdr:to>
    <xdr:sp macro="" textlink="">
      <xdr:nvSpPr>
        <xdr:cNvPr id="14" name="Line 14">
          <a:extLst>
            <a:ext uri="{FF2B5EF4-FFF2-40B4-BE49-F238E27FC236}">
              <a16:creationId xmlns:a16="http://schemas.microsoft.com/office/drawing/2014/main" id="{3C8EF6C9-8DEE-4E33-B415-75687AEAA194}"/>
            </a:ext>
          </a:extLst>
        </xdr:cNvPr>
        <xdr:cNvSpPr>
          <a:spLocks noChangeShapeType="1"/>
        </xdr:cNvSpPr>
      </xdr:nvSpPr>
      <xdr:spPr bwMode="auto">
        <a:xfrm flipV="1">
          <a:off x="2716530" y="2667000"/>
          <a:ext cx="7524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14</xdr:row>
      <xdr:rowOff>0</xdr:rowOff>
    </xdr:from>
    <xdr:to>
      <xdr:col>3</xdr:col>
      <xdr:colOff>1152525</xdr:colOff>
      <xdr:row>14</xdr:row>
      <xdr:rowOff>0</xdr:rowOff>
    </xdr:to>
    <xdr:sp macro="" textlink="">
      <xdr:nvSpPr>
        <xdr:cNvPr id="15" name="Line 15">
          <a:extLst>
            <a:ext uri="{FF2B5EF4-FFF2-40B4-BE49-F238E27FC236}">
              <a16:creationId xmlns:a16="http://schemas.microsoft.com/office/drawing/2014/main" id="{56C6073D-ABF0-4A77-A913-948C5DD85A9A}"/>
            </a:ext>
          </a:extLst>
        </xdr:cNvPr>
        <xdr:cNvSpPr>
          <a:spLocks noChangeShapeType="1"/>
        </xdr:cNvSpPr>
      </xdr:nvSpPr>
      <xdr:spPr bwMode="auto">
        <a:xfrm flipV="1">
          <a:off x="2716530" y="2667000"/>
          <a:ext cx="7524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14</xdr:row>
      <xdr:rowOff>0</xdr:rowOff>
    </xdr:from>
    <xdr:to>
      <xdr:col>3</xdr:col>
      <xdr:colOff>1152525</xdr:colOff>
      <xdr:row>14</xdr:row>
      <xdr:rowOff>0</xdr:rowOff>
    </xdr:to>
    <xdr:sp macro="" textlink="">
      <xdr:nvSpPr>
        <xdr:cNvPr id="16" name="Line 16">
          <a:extLst>
            <a:ext uri="{FF2B5EF4-FFF2-40B4-BE49-F238E27FC236}">
              <a16:creationId xmlns:a16="http://schemas.microsoft.com/office/drawing/2014/main" id="{DCBF56AB-77BB-4A3A-90AD-A2EAB24D9451}"/>
            </a:ext>
          </a:extLst>
        </xdr:cNvPr>
        <xdr:cNvSpPr>
          <a:spLocks noChangeShapeType="1"/>
        </xdr:cNvSpPr>
      </xdr:nvSpPr>
      <xdr:spPr bwMode="auto">
        <a:xfrm flipV="1">
          <a:off x="2716530" y="2667000"/>
          <a:ext cx="7524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14</xdr:row>
      <xdr:rowOff>0</xdr:rowOff>
    </xdr:from>
    <xdr:to>
      <xdr:col>3</xdr:col>
      <xdr:colOff>1152525</xdr:colOff>
      <xdr:row>14</xdr:row>
      <xdr:rowOff>0</xdr:rowOff>
    </xdr:to>
    <xdr:sp macro="" textlink="">
      <xdr:nvSpPr>
        <xdr:cNvPr id="17" name="Line 17">
          <a:extLst>
            <a:ext uri="{FF2B5EF4-FFF2-40B4-BE49-F238E27FC236}">
              <a16:creationId xmlns:a16="http://schemas.microsoft.com/office/drawing/2014/main" id="{2E26C44C-9169-40CD-B315-1AB5FB65C12B}"/>
            </a:ext>
          </a:extLst>
        </xdr:cNvPr>
        <xdr:cNvSpPr>
          <a:spLocks noChangeShapeType="1"/>
        </xdr:cNvSpPr>
      </xdr:nvSpPr>
      <xdr:spPr bwMode="auto">
        <a:xfrm flipV="1">
          <a:off x="2716530" y="2667000"/>
          <a:ext cx="7524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14</xdr:row>
      <xdr:rowOff>0</xdr:rowOff>
    </xdr:from>
    <xdr:to>
      <xdr:col>3</xdr:col>
      <xdr:colOff>1152525</xdr:colOff>
      <xdr:row>14</xdr:row>
      <xdr:rowOff>0</xdr:rowOff>
    </xdr:to>
    <xdr:sp macro="" textlink="">
      <xdr:nvSpPr>
        <xdr:cNvPr id="18" name="Line 18">
          <a:extLst>
            <a:ext uri="{FF2B5EF4-FFF2-40B4-BE49-F238E27FC236}">
              <a16:creationId xmlns:a16="http://schemas.microsoft.com/office/drawing/2014/main" id="{04CE07C0-169C-49A6-9FF5-FCE7DB20959E}"/>
            </a:ext>
          </a:extLst>
        </xdr:cNvPr>
        <xdr:cNvSpPr>
          <a:spLocks noChangeShapeType="1"/>
        </xdr:cNvSpPr>
      </xdr:nvSpPr>
      <xdr:spPr bwMode="auto">
        <a:xfrm flipV="1">
          <a:off x="2716530" y="2667000"/>
          <a:ext cx="7524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14</xdr:row>
      <xdr:rowOff>0</xdr:rowOff>
    </xdr:from>
    <xdr:to>
      <xdr:col>3</xdr:col>
      <xdr:colOff>1152525</xdr:colOff>
      <xdr:row>14</xdr:row>
      <xdr:rowOff>0</xdr:rowOff>
    </xdr:to>
    <xdr:sp macro="" textlink="">
      <xdr:nvSpPr>
        <xdr:cNvPr id="19" name="Line 19">
          <a:extLst>
            <a:ext uri="{FF2B5EF4-FFF2-40B4-BE49-F238E27FC236}">
              <a16:creationId xmlns:a16="http://schemas.microsoft.com/office/drawing/2014/main" id="{2B1120DB-F736-442C-B162-D6393EE1E62A}"/>
            </a:ext>
          </a:extLst>
        </xdr:cNvPr>
        <xdr:cNvSpPr>
          <a:spLocks noChangeShapeType="1"/>
        </xdr:cNvSpPr>
      </xdr:nvSpPr>
      <xdr:spPr bwMode="auto">
        <a:xfrm flipV="1">
          <a:off x="2716530" y="2667000"/>
          <a:ext cx="7524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14</xdr:row>
      <xdr:rowOff>0</xdr:rowOff>
    </xdr:from>
    <xdr:to>
      <xdr:col>3</xdr:col>
      <xdr:colOff>1152525</xdr:colOff>
      <xdr:row>14</xdr:row>
      <xdr:rowOff>0</xdr:rowOff>
    </xdr:to>
    <xdr:sp macro="" textlink="">
      <xdr:nvSpPr>
        <xdr:cNvPr id="20" name="Line 20">
          <a:extLst>
            <a:ext uri="{FF2B5EF4-FFF2-40B4-BE49-F238E27FC236}">
              <a16:creationId xmlns:a16="http://schemas.microsoft.com/office/drawing/2014/main" id="{7D78256E-ED20-4495-9199-9287B162613E}"/>
            </a:ext>
          </a:extLst>
        </xdr:cNvPr>
        <xdr:cNvSpPr>
          <a:spLocks noChangeShapeType="1"/>
        </xdr:cNvSpPr>
      </xdr:nvSpPr>
      <xdr:spPr bwMode="auto">
        <a:xfrm flipV="1">
          <a:off x="2716530" y="2667000"/>
          <a:ext cx="7524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14</xdr:row>
      <xdr:rowOff>0</xdr:rowOff>
    </xdr:from>
    <xdr:to>
      <xdr:col>3</xdr:col>
      <xdr:colOff>1152525</xdr:colOff>
      <xdr:row>14</xdr:row>
      <xdr:rowOff>0</xdr:rowOff>
    </xdr:to>
    <xdr:sp macro="" textlink="">
      <xdr:nvSpPr>
        <xdr:cNvPr id="21" name="Line 21">
          <a:extLst>
            <a:ext uri="{FF2B5EF4-FFF2-40B4-BE49-F238E27FC236}">
              <a16:creationId xmlns:a16="http://schemas.microsoft.com/office/drawing/2014/main" id="{1FC268DA-1F7D-4087-BBE5-8F7E9250F4B2}"/>
            </a:ext>
          </a:extLst>
        </xdr:cNvPr>
        <xdr:cNvSpPr>
          <a:spLocks noChangeShapeType="1"/>
        </xdr:cNvSpPr>
      </xdr:nvSpPr>
      <xdr:spPr bwMode="auto">
        <a:xfrm flipV="1">
          <a:off x="2716530" y="2667000"/>
          <a:ext cx="7524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621847</xdr:colOff>
      <xdr:row>4</xdr:row>
      <xdr:rowOff>185057</xdr:rowOff>
    </xdr:from>
    <xdr:to>
      <xdr:col>3</xdr:col>
      <xdr:colOff>2061847</xdr:colOff>
      <xdr:row>4</xdr:row>
      <xdr:rowOff>185057</xdr:rowOff>
    </xdr:to>
    <xdr:sp macro="" textlink="">
      <xdr:nvSpPr>
        <xdr:cNvPr id="22" name="Line 22">
          <a:extLst>
            <a:ext uri="{FF2B5EF4-FFF2-40B4-BE49-F238E27FC236}">
              <a16:creationId xmlns:a16="http://schemas.microsoft.com/office/drawing/2014/main" id="{B33C4DC6-C596-4E90-98E9-6BABD17E7D9C}"/>
            </a:ext>
          </a:extLst>
        </xdr:cNvPr>
        <xdr:cNvSpPr>
          <a:spLocks noChangeShapeType="1"/>
        </xdr:cNvSpPr>
      </xdr:nvSpPr>
      <xdr:spPr bwMode="auto">
        <a:xfrm flipV="1">
          <a:off x="2938327" y="947057"/>
          <a:ext cx="14400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219075</xdr:colOff>
      <xdr:row>14</xdr:row>
      <xdr:rowOff>0</xdr:rowOff>
    </xdr:from>
    <xdr:to>
      <xdr:col>3</xdr:col>
      <xdr:colOff>1285875</xdr:colOff>
      <xdr:row>14</xdr:row>
      <xdr:rowOff>0</xdr:rowOff>
    </xdr:to>
    <xdr:sp macro="" textlink="">
      <xdr:nvSpPr>
        <xdr:cNvPr id="23" name="Line 23">
          <a:extLst>
            <a:ext uri="{FF2B5EF4-FFF2-40B4-BE49-F238E27FC236}">
              <a16:creationId xmlns:a16="http://schemas.microsoft.com/office/drawing/2014/main" id="{C025E6DF-EE61-4A79-8015-0C95E8D908D5}"/>
            </a:ext>
          </a:extLst>
        </xdr:cNvPr>
        <xdr:cNvSpPr>
          <a:spLocks noChangeShapeType="1"/>
        </xdr:cNvSpPr>
      </xdr:nvSpPr>
      <xdr:spPr bwMode="auto">
        <a:xfrm flipV="1">
          <a:off x="2535555" y="2667000"/>
          <a:ext cx="10668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809625</xdr:colOff>
      <xdr:row>21</xdr:row>
      <xdr:rowOff>0</xdr:rowOff>
    </xdr:from>
    <xdr:to>
      <xdr:col>3</xdr:col>
      <xdr:colOff>1885950</xdr:colOff>
      <xdr:row>21</xdr:row>
      <xdr:rowOff>0</xdr:rowOff>
    </xdr:to>
    <xdr:sp macro="" textlink="">
      <xdr:nvSpPr>
        <xdr:cNvPr id="24" name="Line 1">
          <a:extLst>
            <a:ext uri="{FF2B5EF4-FFF2-40B4-BE49-F238E27FC236}">
              <a16:creationId xmlns:a16="http://schemas.microsoft.com/office/drawing/2014/main" id="{45BBCB86-35F6-4325-9EB5-899E2B32DDB3}"/>
            </a:ext>
          </a:extLst>
        </xdr:cNvPr>
        <xdr:cNvSpPr>
          <a:spLocks noChangeShapeType="1"/>
        </xdr:cNvSpPr>
      </xdr:nvSpPr>
      <xdr:spPr bwMode="auto">
        <a:xfrm flipV="1">
          <a:off x="3126105" y="4000500"/>
          <a:ext cx="10763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800100</xdr:colOff>
      <xdr:row>19</xdr:row>
      <xdr:rowOff>9525</xdr:rowOff>
    </xdr:from>
    <xdr:to>
      <xdr:col>3</xdr:col>
      <xdr:colOff>1876425</xdr:colOff>
      <xdr:row>19</xdr:row>
      <xdr:rowOff>9525</xdr:rowOff>
    </xdr:to>
    <xdr:sp macro="" textlink="">
      <xdr:nvSpPr>
        <xdr:cNvPr id="25" name="Line 3">
          <a:extLst>
            <a:ext uri="{FF2B5EF4-FFF2-40B4-BE49-F238E27FC236}">
              <a16:creationId xmlns:a16="http://schemas.microsoft.com/office/drawing/2014/main" id="{C2A38352-E1C1-415A-BADB-460A1F3127BD}"/>
            </a:ext>
          </a:extLst>
        </xdr:cNvPr>
        <xdr:cNvSpPr>
          <a:spLocks noChangeShapeType="1"/>
        </xdr:cNvSpPr>
      </xdr:nvSpPr>
      <xdr:spPr bwMode="auto">
        <a:xfrm flipV="1">
          <a:off x="3116580" y="3629025"/>
          <a:ext cx="10763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800100</xdr:colOff>
      <xdr:row>15</xdr:row>
      <xdr:rowOff>0</xdr:rowOff>
    </xdr:from>
    <xdr:to>
      <xdr:col>3</xdr:col>
      <xdr:colOff>1876425</xdr:colOff>
      <xdr:row>15</xdr:row>
      <xdr:rowOff>0</xdr:rowOff>
    </xdr:to>
    <xdr:sp macro="" textlink="">
      <xdr:nvSpPr>
        <xdr:cNvPr id="26" name="Line 22">
          <a:extLst>
            <a:ext uri="{FF2B5EF4-FFF2-40B4-BE49-F238E27FC236}">
              <a16:creationId xmlns:a16="http://schemas.microsoft.com/office/drawing/2014/main" id="{22BE58FB-B90D-489E-93E6-E285C75E7046}"/>
            </a:ext>
          </a:extLst>
        </xdr:cNvPr>
        <xdr:cNvSpPr>
          <a:spLocks noChangeShapeType="1"/>
        </xdr:cNvSpPr>
      </xdr:nvSpPr>
      <xdr:spPr bwMode="auto">
        <a:xfrm>
          <a:off x="3116580" y="2857500"/>
          <a:ext cx="10763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790575</xdr:colOff>
      <xdr:row>17</xdr:row>
      <xdr:rowOff>0</xdr:rowOff>
    </xdr:from>
    <xdr:to>
      <xdr:col>3</xdr:col>
      <xdr:colOff>1866900</xdr:colOff>
      <xdr:row>17</xdr:row>
      <xdr:rowOff>0</xdr:rowOff>
    </xdr:to>
    <xdr:sp macro="" textlink="">
      <xdr:nvSpPr>
        <xdr:cNvPr id="27" name="Line 22">
          <a:extLst>
            <a:ext uri="{FF2B5EF4-FFF2-40B4-BE49-F238E27FC236}">
              <a16:creationId xmlns:a16="http://schemas.microsoft.com/office/drawing/2014/main" id="{C5D69EFC-9F50-49FE-8848-AF5BF5B798A4}"/>
            </a:ext>
          </a:extLst>
        </xdr:cNvPr>
        <xdr:cNvSpPr>
          <a:spLocks noChangeShapeType="1"/>
        </xdr:cNvSpPr>
      </xdr:nvSpPr>
      <xdr:spPr bwMode="auto">
        <a:xfrm>
          <a:off x="3107055" y="3238500"/>
          <a:ext cx="10763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66675</xdr:colOff>
      <xdr:row>23</xdr:row>
      <xdr:rowOff>0</xdr:rowOff>
    </xdr:from>
    <xdr:to>
      <xdr:col>3</xdr:col>
      <xdr:colOff>2600325</xdr:colOff>
      <xdr:row>23</xdr:row>
      <xdr:rowOff>0</xdr:rowOff>
    </xdr:to>
    <xdr:sp macro="" textlink="">
      <xdr:nvSpPr>
        <xdr:cNvPr id="28" name="Line 11">
          <a:extLst>
            <a:ext uri="{FF2B5EF4-FFF2-40B4-BE49-F238E27FC236}">
              <a16:creationId xmlns:a16="http://schemas.microsoft.com/office/drawing/2014/main" id="{5CC27940-1106-4227-B426-5445AF03987B}"/>
            </a:ext>
          </a:extLst>
        </xdr:cNvPr>
        <xdr:cNvSpPr>
          <a:spLocks noChangeShapeType="1"/>
        </xdr:cNvSpPr>
      </xdr:nvSpPr>
      <xdr:spPr bwMode="auto">
        <a:xfrm flipV="1">
          <a:off x="2383155" y="4381500"/>
          <a:ext cx="25336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G42" personId="{00000000-0000-0000-0000-000000000000}" id="{164EA08A-3DF6-4E28-AFB2-3EECE8971990}">
    <text>別表1の要件に関して、学科ごとに基準数と比べる。</text>
  </threadedComment>
  <threadedComment ref="BE43" personId="{00000000-0000-0000-0000-000000000000}" id="{C432B779-231B-4F0E-8AD0-8B09345BCA70}">
    <text>別表１の要件に関して、学科ごとにの3/4教員の数を比べる。</text>
  </threadedComment>
  <threadedComment ref="AQ54" personId="{00000000-0000-0000-0000-000000000000}" id="{1611D898-CED5-4BFC-B69E-D51B2208EE23}">
    <text>別表2で計算後、追加で大学全体として揃えなければならない教員数（＝基準数）を記入する。</text>
  </threadedComment>
  <threadedComment ref="M55" personId="{00000000-0000-0000-0000-000000000000}" id="{F2F2682E-25BF-4380-95C7-49F2DAF9E7F0}">
    <text xml:space="preserve">大学全体の教授数合計。大学全体の必要教授数の合計と比べる。
</text>
  </threadedComment>
  <threadedComment ref="AL55" personId="{00000000-0000-0000-0000-000000000000}" id="{433136DE-9B1B-43F3-BE72-3E823E432AE8}">
    <text>大学全体の3/4教員（実数）の合計（AL45とAL51の合計。オレンジ同士を比べる。</text>
  </threadedComment>
  <threadedComment ref="AY55" personId="{00000000-0000-0000-0000-000000000000}" id="{73830CBE-7A2D-4D61-8A0B-9270F7F1EBF6}">
    <text>大学全体の必要教授数の合計。左端の合計と比べる。</text>
  </threadedComment>
  <threadedComment ref="BE55" personId="{00000000-0000-0000-0000-000000000000}" id="{BE48B88D-1AC2-4434-BB88-1D5C765875F1}">
    <text>大学全体の3/4教員（基準数）の合計(
BE45、BE51、BE54の合計）。）。
大学全体の3/4教員の合計と比べる。</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 Id="rId4" Type="http://schemas.microsoft.com/office/2017/10/relationships/threadedComment" Target="../threadedComments/threadedComment1.xml"/></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E0B56B-98B6-48B0-AD3B-A4726C5AB23D}">
  <sheetPr codeName="Sheet1"/>
  <dimension ref="A1:K13"/>
  <sheetViews>
    <sheetView view="pageBreakPreview" zoomScaleNormal="100" zoomScaleSheetLayoutView="100" workbookViewId="0">
      <selection activeCell="F7" sqref="F7"/>
    </sheetView>
  </sheetViews>
  <sheetFormatPr defaultRowHeight="45" customHeight="1"/>
  <cols>
    <col min="1" max="1" width="125.5" style="14" customWidth="1"/>
    <col min="2" max="12" width="8.83203125" style="14"/>
    <col min="13" max="13" width="7.83203125" style="14" customWidth="1"/>
    <col min="14" max="256" width="8.83203125" style="14"/>
    <col min="257" max="257" width="125.5" style="14" customWidth="1"/>
    <col min="258" max="268" width="8.83203125" style="14"/>
    <col min="269" max="269" width="7.83203125" style="14" customWidth="1"/>
    <col min="270" max="512" width="8.83203125" style="14"/>
    <col min="513" max="513" width="125.5" style="14" customWidth="1"/>
    <col min="514" max="524" width="8.83203125" style="14"/>
    <col min="525" max="525" width="7.83203125" style="14" customWidth="1"/>
    <col min="526" max="768" width="8.83203125" style="14"/>
    <col min="769" max="769" width="125.5" style="14" customWidth="1"/>
    <col min="770" max="780" width="8.83203125" style="14"/>
    <col min="781" max="781" width="7.83203125" style="14" customWidth="1"/>
    <col min="782" max="1024" width="8.83203125" style="14"/>
    <col min="1025" max="1025" width="125.5" style="14" customWidth="1"/>
    <col min="1026" max="1036" width="8.83203125" style="14"/>
    <col min="1037" max="1037" width="7.83203125" style="14" customWidth="1"/>
    <col min="1038" max="1280" width="8.83203125" style="14"/>
    <col min="1281" max="1281" width="125.5" style="14" customWidth="1"/>
    <col min="1282" max="1292" width="8.83203125" style="14"/>
    <col min="1293" max="1293" width="7.83203125" style="14" customWidth="1"/>
    <col min="1294" max="1536" width="8.83203125" style="14"/>
    <col min="1537" max="1537" width="125.5" style="14" customWidth="1"/>
    <col min="1538" max="1548" width="8.83203125" style="14"/>
    <col min="1549" max="1549" width="7.83203125" style="14" customWidth="1"/>
    <col min="1550" max="1792" width="8.83203125" style="14"/>
    <col min="1793" max="1793" width="125.5" style="14" customWidth="1"/>
    <col min="1794" max="1804" width="8.83203125" style="14"/>
    <col min="1805" max="1805" width="7.83203125" style="14" customWidth="1"/>
    <col min="1806" max="2048" width="8.83203125" style="14"/>
    <col min="2049" max="2049" width="125.5" style="14" customWidth="1"/>
    <col min="2050" max="2060" width="8.83203125" style="14"/>
    <col min="2061" max="2061" width="7.83203125" style="14" customWidth="1"/>
    <col min="2062" max="2304" width="8.83203125" style="14"/>
    <col min="2305" max="2305" width="125.5" style="14" customWidth="1"/>
    <col min="2306" max="2316" width="8.83203125" style="14"/>
    <col min="2317" max="2317" width="7.83203125" style="14" customWidth="1"/>
    <col min="2318" max="2560" width="8.83203125" style="14"/>
    <col min="2561" max="2561" width="125.5" style="14" customWidth="1"/>
    <col min="2562" max="2572" width="8.83203125" style="14"/>
    <col min="2573" max="2573" width="7.83203125" style="14" customWidth="1"/>
    <col min="2574" max="2816" width="8.83203125" style="14"/>
    <col min="2817" max="2817" width="125.5" style="14" customWidth="1"/>
    <col min="2818" max="2828" width="8.83203125" style="14"/>
    <col min="2829" max="2829" width="7.83203125" style="14" customWidth="1"/>
    <col min="2830" max="3072" width="8.83203125" style="14"/>
    <col min="3073" max="3073" width="125.5" style="14" customWidth="1"/>
    <col min="3074" max="3084" width="8.83203125" style="14"/>
    <col min="3085" max="3085" width="7.83203125" style="14" customWidth="1"/>
    <col min="3086" max="3328" width="8.83203125" style="14"/>
    <col min="3329" max="3329" width="125.5" style="14" customWidth="1"/>
    <col min="3330" max="3340" width="8.83203125" style="14"/>
    <col min="3341" max="3341" width="7.83203125" style="14" customWidth="1"/>
    <col min="3342" max="3584" width="8.83203125" style="14"/>
    <col min="3585" max="3585" width="125.5" style="14" customWidth="1"/>
    <col min="3586" max="3596" width="8.83203125" style="14"/>
    <col min="3597" max="3597" width="7.83203125" style="14" customWidth="1"/>
    <col min="3598" max="3840" width="8.83203125" style="14"/>
    <col min="3841" max="3841" width="125.5" style="14" customWidth="1"/>
    <col min="3842" max="3852" width="8.83203125" style="14"/>
    <col min="3853" max="3853" width="7.83203125" style="14" customWidth="1"/>
    <col min="3854" max="4096" width="8.83203125" style="14"/>
    <col min="4097" max="4097" width="125.5" style="14" customWidth="1"/>
    <col min="4098" max="4108" width="8.83203125" style="14"/>
    <col min="4109" max="4109" width="7.83203125" style="14" customWidth="1"/>
    <col min="4110" max="4352" width="8.83203125" style="14"/>
    <col min="4353" max="4353" width="125.5" style="14" customWidth="1"/>
    <col min="4354" max="4364" width="8.83203125" style="14"/>
    <col min="4365" max="4365" width="7.83203125" style="14" customWidth="1"/>
    <col min="4366" max="4608" width="8.83203125" style="14"/>
    <col min="4609" max="4609" width="125.5" style="14" customWidth="1"/>
    <col min="4610" max="4620" width="8.83203125" style="14"/>
    <col min="4621" max="4621" width="7.83203125" style="14" customWidth="1"/>
    <col min="4622" max="4864" width="8.83203125" style="14"/>
    <col min="4865" max="4865" width="125.5" style="14" customWidth="1"/>
    <col min="4866" max="4876" width="8.83203125" style="14"/>
    <col min="4877" max="4877" width="7.83203125" style="14" customWidth="1"/>
    <col min="4878" max="5120" width="8.83203125" style="14"/>
    <col min="5121" max="5121" width="125.5" style="14" customWidth="1"/>
    <col min="5122" max="5132" width="8.83203125" style="14"/>
    <col min="5133" max="5133" width="7.83203125" style="14" customWidth="1"/>
    <col min="5134" max="5376" width="8.83203125" style="14"/>
    <col min="5377" max="5377" width="125.5" style="14" customWidth="1"/>
    <col min="5378" max="5388" width="8.83203125" style="14"/>
    <col min="5389" max="5389" width="7.83203125" style="14" customWidth="1"/>
    <col min="5390" max="5632" width="8.83203125" style="14"/>
    <col min="5633" max="5633" width="125.5" style="14" customWidth="1"/>
    <col min="5634" max="5644" width="8.83203125" style="14"/>
    <col min="5645" max="5645" width="7.83203125" style="14" customWidth="1"/>
    <col min="5646" max="5888" width="8.83203125" style="14"/>
    <col min="5889" max="5889" width="125.5" style="14" customWidth="1"/>
    <col min="5890" max="5900" width="8.83203125" style="14"/>
    <col min="5901" max="5901" width="7.83203125" style="14" customWidth="1"/>
    <col min="5902" max="6144" width="8.83203125" style="14"/>
    <col min="6145" max="6145" width="125.5" style="14" customWidth="1"/>
    <col min="6146" max="6156" width="8.83203125" style="14"/>
    <col min="6157" max="6157" width="7.83203125" style="14" customWidth="1"/>
    <col min="6158" max="6400" width="8.83203125" style="14"/>
    <col min="6401" max="6401" width="125.5" style="14" customWidth="1"/>
    <col min="6402" max="6412" width="8.83203125" style="14"/>
    <col min="6413" max="6413" width="7.83203125" style="14" customWidth="1"/>
    <col min="6414" max="6656" width="8.83203125" style="14"/>
    <col min="6657" max="6657" width="125.5" style="14" customWidth="1"/>
    <col min="6658" max="6668" width="8.83203125" style="14"/>
    <col min="6669" max="6669" width="7.83203125" style="14" customWidth="1"/>
    <col min="6670" max="6912" width="8.83203125" style="14"/>
    <col min="6913" max="6913" width="125.5" style="14" customWidth="1"/>
    <col min="6914" max="6924" width="8.83203125" style="14"/>
    <col min="6925" max="6925" width="7.83203125" style="14" customWidth="1"/>
    <col min="6926" max="7168" width="8.83203125" style="14"/>
    <col min="7169" max="7169" width="125.5" style="14" customWidth="1"/>
    <col min="7170" max="7180" width="8.83203125" style="14"/>
    <col min="7181" max="7181" width="7.83203125" style="14" customWidth="1"/>
    <col min="7182" max="7424" width="8.83203125" style="14"/>
    <col min="7425" max="7425" width="125.5" style="14" customWidth="1"/>
    <col min="7426" max="7436" width="8.83203125" style="14"/>
    <col min="7437" max="7437" width="7.83203125" style="14" customWidth="1"/>
    <col min="7438" max="7680" width="8.83203125" style="14"/>
    <col min="7681" max="7681" width="125.5" style="14" customWidth="1"/>
    <col min="7682" max="7692" width="8.83203125" style="14"/>
    <col min="7693" max="7693" width="7.83203125" style="14" customWidth="1"/>
    <col min="7694" max="7936" width="8.83203125" style="14"/>
    <col min="7937" max="7937" width="125.5" style="14" customWidth="1"/>
    <col min="7938" max="7948" width="8.83203125" style="14"/>
    <col min="7949" max="7949" width="7.83203125" style="14" customWidth="1"/>
    <col min="7950" max="8192" width="8.83203125" style="14"/>
    <col min="8193" max="8193" width="125.5" style="14" customWidth="1"/>
    <col min="8194" max="8204" width="8.83203125" style="14"/>
    <col min="8205" max="8205" width="7.83203125" style="14" customWidth="1"/>
    <col min="8206" max="8448" width="8.83203125" style="14"/>
    <col min="8449" max="8449" width="125.5" style="14" customWidth="1"/>
    <col min="8450" max="8460" width="8.83203125" style="14"/>
    <col min="8461" max="8461" width="7.83203125" style="14" customWidth="1"/>
    <col min="8462" max="8704" width="8.83203125" style="14"/>
    <col min="8705" max="8705" width="125.5" style="14" customWidth="1"/>
    <col min="8706" max="8716" width="8.83203125" style="14"/>
    <col min="8717" max="8717" width="7.83203125" style="14" customWidth="1"/>
    <col min="8718" max="8960" width="8.83203125" style="14"/>
    <col min="8961" max="8961" width="125.5" style="14" customWidth="1"/>
    <col min="8962" max="8972" width="8.83203125" style="14"/>
    <col min="8973" max="8973" width="7.83203125" style="14" customWidth="1"/>
    <col min="8974" max="9216" width="8.83203125" style="14"/>
    <col min="9217" max="9217" width="125.5" style="14" customWidth="1"/>
    <col min="9218" max="9228" width="8.83203125" style="14"/>
    <col min="9229" max="9229" width="7.83203125" style="14" customWidth="1"/>
    <col min="9230" max="9472" width="8.83203125" style="14"/>
    <col min="9473" max="9473" width="125.5" style="14" customWidth="1"/>
    <col min="9474" max="9484" width="8.83203125" style="14"/>
    <col min="9485" max="9485" width="7.83203125" style="14" customWidth="1"/>
    <col min="9486" max="9728" width="8.83203125" style="14"/>
    <col min="9729" max="9729" width="125.5" style="14" customWidth="1"/>
    <col min="9730" max="9740" width="8.83203125" style="14"/>
    <col min="9741" max="9741" width="7.83203125" style="14" customWidth="1"/>
    <col min="9742" max="9984" width="8.83203125" style="14"/>
    <col min="9985" max="9985" width="125.5" style="14" customWidth="1"/>
    <col min="9986" max="9996" width="8.83203125" style="14"/>
    <col min="9997" max="9997" width="7.83203125" style="14" customWidth="1"/>
    <col min="9998" max="10240" width="8.83203125" style="14"/>
    <col min="10241" max="10241" width="125.5" style="14" customWidth="1"/>
    <col min="10242" max="10252" width="8.83203125" style="14"/>
    <col min="10253" max="10253" width="7.83203125" style="14" customWidth="1"/>
    <col min="10254" max="10496" width="8.83203125" style="14"/>
    <col min="10497" max="10497" width="125.5" style="14" customWidth="1"/>
    <col min="10498" max="10508" width="8.83203125" style="14"/>
    <col min="10509" max="10509" width="7.83203125" style="14" customWidth="1"/>
    <col min="10510" max="10752" width="8.83203125" style="14"/>
    <col min="10753" max="10753" width="125.5" style="14" customWidth="1"/>
    <col min="10754" max="10764" width="8.83203125" style="14"/>
    <col min="10765" max="10765" width="7.83203125" style="14" customWidth="1"/>
    <col min="10766" max="11008" width="8.83203125" style="14"/>
    <col min="11009" max="11009" width="125.5" style="14" customWidth="1"/>
    <col min="11010" max="11020" width="8.83203125" style="14"/>
    <col min="11021" max="11021" width="7.83203125" style="14" customWidth="1"/>
    <col min="11022" max="11264" width="8.83203125" style="14"/>
    <col min="11265" max="11265" width="125.5" style="14" customWidth="1"/>
    <col min="11266" max="11276" width="8.83203125" style="14"/>
    <col min="11277" max="11277" width="7.83203125" style="14" customWidth="1"/>
    <col min="11278" max="11520" width="8.83203125" style="14"/>
    <col min="11521" max="11521" width="125.5" style="14" customWidth="1"/>
    <col min="11522" max="11532" width="8.83203125" style="14"/>
    <col min="11533" max="11533" width="7.83203125" style="14" customWidth="1"/>
    <col min="11534" max="11776" width="8.83203125" style="14"/>
    <col min="11777" max="11777" width="125.5" style="14" customWidth="1"/>
    <col min="11778" max="11788" width="8.83203125" style="14"/>
    <col min="11789" max="11789" width="7.83203125" style="14" customWidth="1"/>
    <col min="11790" max="12032" width="8.83203125" style="14"/>
    <col min="12033" max="12033" width="125.5" style="14" customWidth="1"/>
    <col min="12034" max="12044" width="8.83203125" style="14"/>
    <col min="12045" max="12045" width="7.83203125" style="14" customWidth="1"/>
    <col min="12046" max="12288" width="8.83203125" style="14"/>
    <col min="12289" max="12289" width="125.5" style="14" customWidth="1"/>
    <col min="12290" max="12300" width="8.83203125" style="14"/>
    <col min="12301" max="12301" width="7.83203125" style="14" customWidth="1"/>
    <col min="12302" max="12544" width="8.83203125" style="14"/>
    <col min="12545" max="12545" width="125.5" style="14" customWidth="1"/>
    <col min="12546" max="12556" width="8.83203125" style="14"/>
    <col min="12557" max="12557" width="7.83203125" style="14" customWidth="1"/>
    <col min="12558" max="12800" width="8.83203125" style="14"/>
    <col min="12801" max="12801" width="125.5" style="14" customWidth="1"/>
    <col min="12802" max="12812" width="8.83203125" style="14"/>
    <col min="12813" max="12813" width="7.83203125" style="14" customWidth="1"/>
    <col min="12814" max="13056" width="8.83203125" style="14"/>
    <col min="13057" max="13057" width="125.5" style="14" customWidth="1"/>
    <col min="13058" max="13068" width="8.83203125" style="14"/>
    <col min="13069" max="13069" width="7.83203125" style="14" customWidth="1"/>
    <col min="13070" max="13312" width="8.83203125" style="14"/>
    <col min="13313" max="13313" width="125.5" style="14" customWidth="1"/>
    <col min="13314" max="13324" width="8.83203125" style="14"/>
    <col min="13325" max="13325" width="7.83203125" style="14" customWidth="1"/>
    <col min="13326" max="13568" width="8.83203125" style="14"/>
    <col min="13569" max="13569" width="125.5" style="14" customWidth="1"/>
    <col min="13570" max="13580" width="8.83203125" style="14"/>
    <col min="13581" max="13581" width="7.83203125" style="14" customWidth="1"/>
    <col min="13582" max="13824" width="8.83203125" style="14"/>
    <col min="13825" max="13825" width="125.5" style="14" customWidth="1"/>
    <col min="13826" max="13836" width="8.83203125" style="14"/>
    <col min="13837" max="13837" width="7.83203125" style="14" customWidth="1"/>
    <col min="13838" max="14080" width="8.83203125" style="14"/>
    <col min="14081" max="14081" width="125.5" style="14" customWidth="1"/>
    <col min="14082" max="14092" width="8.83203125" style="14"/>
    <col min="14093" max="14093" width="7.83203125" style="14" customWidth="1"/>
    <col min="14094" max="14336" width="8.83203125" style="14"/>
    <col min="14337" max="14337" width="125.5" style="14" customWidth="1"/>
    <col min="14338" max="14348" width="8.83203125" style="14"/>
    <col min="14349" max="14349" width="7.83203125" style="14" customWidth="1"/>
    <col min="14350" max="14592" width="8.83203125" style="14"/>
    <col min="14593" max="14593" width="125.5" style="14" customWidth="1"/>
    <col min="14594" max="14604" width="8.83203125" style="14"/>
    <col min="14605" max="14605" width="7.83203125" style="14" customWidth="1"/>
    <col min="14606" max="14848" width="8.83203125" style="14"/>
    <col min="14849" max="14849" width="125.5" style="14" customWidth="1"/>
    <col min="14850" max="14860" width="8.83203125" style="14"/>
    <col min="14861" max="14861" width="7.83203125" style="14" customWidth="1"/>
    <col min="14862" max="15104" width="8.83203125" style="14"/>
    <col min="15105" max="15105" width="125.5" style="14" customWidth="1"/>
    <col min="15106" max="15116" width="8.83203125" style="14"/>
    <col min="15117" max="15117" width="7.83203125" style="14" customWidth="1"/>
    <col min="15118" max="15360" width="8.83203125" style="14"/>
    <col min="15361" max="15361" width="125.5" style="14" customWidth="1"/>
    <col min="15362" max="15372" width="8.83203125" style="14"/>
    <col min="15373" max="15373" width="7.83203125" style="14" customWidth="1"/>
    <col min="15374" max="15616" width="8.83203125" style="14"/>
    <col min="15617" max="15617" width="125.5" style="14" customWidth="1"/>
    <col min="15618" max="15628" width="8.83203125" style="14"/>
    <col min="15629" max="15629" width="7.83203125" style="14" customWidth="1"/>
    <col min="15630" max="15872" width="8.83203125" style="14"/>
    <col min="15873" max="15873" width="125.5" style="14" customWidth="1"/>
    <col min="15874" max="15884" width="8.83203125" style="14"/>
    <col min="15885" max="15885" width="7.83203125" style="14" customWidth="1"/>
    <col min="15886" max="16128" width="8.83203125" style="14"/>
    <col min="16129" max="16129" width="125.5" style="14" customWidth="1"/>
    <col min="16130" max="16140" width="8.83203125" style="14"/>
    <col min="16141" max="16141" width="7.83203125" style="14" customWidth="1"/>
    <col min="16142" max="16384" width="8.83203125" style="14"/>
  </cols>
  <sheetData>
    <row r="1" spans="1:11" ht="37.5" customHeight="1">
      <c r="A1" s="123"/>
    </row>
    <row r="2" spans="1:11" ht="34.5" customHeight="1">
      <c r="A2" s="147" t="s">
        <v>239</v>
      </c>
      <c r="K2" s="124"/>
    </row>
    <row r="3" spans="1:11" ht="45" customHeight="1">
      <c r="A3" s="125"/>
    </row>
    <row r="4" spans="1:11" ht="45" customHeight="1">
      <c r="A4" s="126" t="s">
        <v>550</v>
      </c>
    </row>
    <row r="5" spans="1:11" ht="45" customHeight="1">
      <c r="A5" s="127" t="s">
        <v>240</v>
      </c>
    </row>
    <row r="6" spans="1:11" ht="45" customHeight="1">
      <c r="A6" s="128" t="s">
        <v>241</v>
      </c>
      <c r="C6" s="129"/>
    </row>
    <row r="7" spans="1:11" ht="45" customHeight="1">
      <c r="A7" s="381" t="s">
        <v>880</v>
      </c>
    </row>
    <row r="8" spans="1:11" ht="45" customHeight="1">
      <c r="A8" s="130"/>
    </row>
    <row r="9" spans="1:11" ht="17.25" customHeight="1">
      <c r="A9" s="125"/>
    </row>
    <row r="10" spans="1:11" ht="17.25" customHeight="1">
      <c r="A10" s="127"/>
    </row>
    <row r="11" spans="1:11" ht="45" customHeight="1">
      <c r="A11" s="127" t="s">
        <v>242</v>
      </c>
    </row>
    <row r="13" spans="1:11" ht="45" customHeight="1">
      <c r="A13" s="131"/>
    </row>
  </sheetData>
  <phoneticPr fontId="14"/>
  <pageMargins left="0.78740157480314965" right="0.78740157480314965" top="0.78740157480314965" bottom="0.98425196850393704" header="0.51181102362204722" footer="0.51181102362204722"/>
  <pageSetup paperSize="9" firstPageNumber="49" orientation="landscape" useFirstPageNumber="1" r:id="rId1"/>
  <headerFooter alignWithMargins="0">
    <oddHeader>&amp;R&amp;"ＭＳ 明朝,標準"&amp;16（様式５）</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46E58D-2C41-4F28-80AB-BEEF502D6E35}">
  <sheetPr codeName="Sheet10"/>
  <dimension ref="A1:K79"/>
  <sheetViews>
    <sheetView view="pageBreakPreview" topLeftCell="A66" zoomScaleNormal="100" zoomScaleSheetLayoutView="100" workbookViewId="0">
      <selection activeCell="B75" sqref="B75:J75"/>
    </sheetView>
  </sheetViews>
  <sheetFormatPr defaultRowHeight="15" customHeight="1"/>
  <cols>
    <col min="1" max="1" width="4.08203125" style="9" customWidth="1"/>
    <col min="2" max="2" width="16.5" style="8" customWidth="1"/>
    <col min="3" max="3" width="11.08203125" style="8" customWidth="1"/>
    <col min="4" max="10" width="14.58203125" style="8" customWidth="1"/>
    <col min="11" max="256" width="8.83203125" style="8"/>
    <col min="257" max="257" width="2.33203125" style="8" customWidth="1"/>
    <col min="258" max="258" width="16.5" style="8" customWidth="1"/>
    <col min="259" max="259" width="11.08203125" style="8" customWidth="1"/>
    <col min="260" max="266" width="14.58203125" style="8" customWidth="1"/>
    <col min="267" max="512" width="8.83203125" style="8"/>
    <col min="513" max="513" width="2.33203125" style="8" customWidth="1"/>
    <col min="514" max="514" width="16.5" style="8" customWidth="1"/>
    <col min="515" max="515" width="11.08203125" style="8" customWidth="1"/>
    <col min="516" max="522" width="14.58203125" style="8" customWidth="1"/>
    <col min="523" max="768" width="8.83203125" style="8"/>
    <col min="769" max="769" width="2.33203125" style="8" customWidth="1"/>
    <col min="770" max="770" width="16.5" style="8" customWidth="1"/>
    <col min="771" max="771" width="11.08203125" style="8" customWidth="1"/>
    <col min="772" max="778" width="14.58203125" style="8" customWidth="1"/>
    <col min="779" max="1024" width="8.83203125" style="8"/>
    <col min="1025" max="1025" width="2.33203125" style="8" customWidth="1"/>
    <col min="1026" max="1026" width="16.5" style="8" customWidth="1"/>
    <col min="1027" max="1027" width="11.08203125" style="8" customWidth="1"/>
    <col min="1028" max="1034" width="14.58203125" style="8" customWidth="1"/>
    <col min="1035" max="1280" width="8.83203125" style="8"/>
    <col min="1281" max="1281" width="2.33203125" style="8" customWidth="1"/>
    <col min="1282" max="1282" width="16.5" style="8" customWidth="1"/>
    <col min="1283" max="1283" width="11.08203125" style="8" customWidth="1"/>
    <col min="1284" max="1290" width="14.58203125" style="8" customWidth="1"/>
    <col min="1291" max="1536" width="8.83203125" style="8"/>
    <col min="1537" max="1537" width="2.33203125" style="8" customWidth="1"/>
    <col min="1538" max="1538" width="16.5" style="8" customWidth="1"/>
    <col min="1539" max="1539" width="11.08203125" style="8" customWidth="1"/>
    <col min="1540" max="1546" width="14.58203125" style="8" customWidth="1"/>
    <col min="1547" max="1792" width="8.83203125" style="8"/>
    <col min="1793" max="1793" width="2.33203125" style="8" customWidth="1"/>
    <col min="1794" max="1794" width="16.5" style="8" customWidth="1"/>
    <col min="1795" max="1795" width="11.08203125" style="8" customWidth="1"/>
    <col min="1796" max="1802" width="14.58203125" style="8" customWidth="1"/>
    <col min="1803" max="2048" width="8.83203125" style="8"/>
    <col min="2049" max="2049" width="2.33203125" style="8" customWidth="1"/>
    <col min="2050" max="2050" width="16.5" style="8" customWidth="1"/>
    <col min="2051" max="2051" width="11.08203125" style="8" customWidth="1"/>
    <col min="2052" max="2058" width="14.58203125" style="8" customWidth="1"/>
    <col min="2059" max="2304" width="8.83203125" style="8"/>
    <col min="2305" max="2305" width="2.33203125" style="8" customWidth="1"/>
    <col min="2306" max="2306" width="16.5" style="8" customWidth="1"/>
    <col min="2307" max="2307" width="11.08203125" style="8" customWidth="1"/>
    <col min="2308" max="2314" width="14.58203125" style="8" customWidth="1"/>
    <col min="2315" max="2560" width="8.83203125" style="8"/>
    <col min="2561" max="2561" width="2.33203125" style="8" customWidth="1"/>
    <col min="2562" max="2562" width="16.5" style="8" customWidth="1"/>
    <col min="2563" max="2563" width="11.08203125" style="8" customWidth="1"/>
    <col min="2564" max="2570" width="14.58203125" style="8" customWidth="1"/>
    <col min="2571" max="2816" width="8.83203125" style="8"/>
    <col min="2817" max="2817" width="2.33203125" style="8" customWidth="1"/>
    <col min="2818" max="2818" width="16.5" style="8" customWidth="1"/>
    <col min="2819" max="2819" width="11.08203125" style="8" customWidth="1"/>
    <col min="2820" max="2826" width="14.58203125" style="8" customWidth="1"/>
    <col min="2827" max="3072" width="8.83203125" style="8"/>
    <col min="3073" max="3073" width="2.33203125" style="8" customWidth="1"/>
    <col min="3074" max="3074" width="16.5" style="8" customWidth="1"/>
    <col min="3075" max="3075" width="11.08203125" style="8" customWidth="1"/>
    <col min="3076" max="3082" width="14.58203125" style="8" customWidth="1"/>
    <col min="3083" max="3328" width="8.83203125" style="8"/>
    <col min="3329" max="3329" width="2.33203125" style="8" customWidth="1"/>
    <col min="3330" max="3330" width="16.5" style="8" customWidth="1"/>
    <col min="3331" max="3331" width="11.08203125" style="8" customWidth="1"/>
    <col min="3332" max="3338" width="14.58203125" style="8" customWidth="1"/>
    <col min="3339" max="3584" width="8.83203125" style="8"/>
    <col min="3585" max="3585" width="2.33203125" style="8" customWidth="1"/>
    <col min="3586" max="3586" width="16.5" style="8" customWidth="1"/>
    <col min="3587" max="3587" width="11.08203125" style="8" customWidth="1"/>
    <col min="3588" max="3594" width="14.58203125" style="8" customWidth="1"/>
    <col min="3595" max="3840" width="8.83203125" style="8"/>
    <col min="3841" max="3841" width="2.33203125" style="8" customWidth="1"/>
    <col min="3842" max="3842" width="16.5" style="8" customWidth="1"/>
    <col min="3843" max="3843" width="11.08203125" style="8" customWidth="1"/>
    <col min="3844" max="3850" width="14.58203125" style="8" customWidth="1"/>
    <col min="3851" max="4096" width="8.83203125" style="8"/>
    <col min="4097" max="4097" width="2.33203125" style="8" customWidth="1"/>
    <col min="4098" max="4098" width="16.5" style="8" customWidth="1"/>
    <col min="4099" max="4099" width="11.08203125" style="8" customWidth="1"/>
    <col min="4100" max="4106" width="14.58203125" style="8" customWidth="1"/>
    <col min="4107" max="4352" width="8.83203125" style="8"/>
    <col min="4353" max="4353" width="2.33203125" style="8" customWidth="1"/>
    <col min="4354" max="4354" width="16.5" style="8" customWidth="1"/>
    <col min="4355" max="4355" width="11.08203125" style="8" customWidth="1"/>
    <col min="4356" max="4362" width="14.58203125" style="8" customWidth="1"/>
    <col min="4363" max="4608" width="8.83203125" style="8"/>
    <col min="4609" max="4609" width="2.33203125" style="8" customWidth="1"/>
    <col min="4610" max="4610" width="16.5" style="8" customWidth="1"/>
    <col min="4611" max="4611" width="11.08203125" style="8" customWidth="1"/>
    <col min="4612" max="4618" width="14.58203125" style="8" customWidth="1"/>
    <col min="4619" max="4864" width="8.83203125" style="8"/>
    <col min="4865" max="4865" width="2.33203125" style="8" customWidth="1"/>
    <col min="4866" max="4866" width="16.5" style="8" customWidth="1"/>
    <col min="4867" max="4867" width="11.08203125" style="8" customWidth="1"/>
    <col min="4868" max="4874" width="14.58203125" style="8" customWidth="1"/>
    <col min="4875" max="5120" width="8.83203125" style="8"/>
    <col min="5121" max="5121" width="2.33203125" style="8" customWidth="1"/>
    <col min="5122" max="5122" width="16.5" style="8" customWidth="1"/>
    <col min="5123" max="5123" width="11.08203125" style="8" customWidth="1"/>
    <col min="5124" max="5130" width="14.58203125" style="8" customWidth="1"/>
    <col min="5131" max="5376" width="8.83203125" style="8"/>
    <col min="5377" max="5377" width="2.33203125" style="8" customWidth="1"/>
    <col min="5378" max="5378" width="16.5" style="8" customWidth="1"/>
    <col min="5379" max="5379" width="11.08203125" style="8" customWidth="1"/>
    <col min="5380" max="5386" width="14.58203125" style="8" customWidth="1"/>
    <col min="5387" max="5632" width="8.83203125" style="8"/>
    <col min="5633" max="5633" width="2.33203125" style="8" customWidth="1"/>
    <col min="5634" max="5634" width="16.5" style="8" customWidth="1"/>
    <col min="5635" max="5635" width="11.08203125" style="8" customWidth="1"/>
    <col min="5636" max="5642" width="14.58203125" style="8" customWidth="1"/>
    <col min="5643" max="5888" width="8.83203125" style="8"/>
    <col min="5889" max="5889" width="2.33203125" style="8" customWidth="1"/>
    <col min="5890" max="5890" width="16.5" style="8" customWidth="1"/>
    <col min="5891" max="5891" width="11.08203125" style="8" customWidth="1"/>
    <col min="5892" max="5898" width="14.58203125" style="8" customWidth="1"/>
    <col min="5899" max="6144" width="8.83203125" style="8"/>
    <col min="6145" max="6145" width="2.33203125" style="8" customWidth="1"/>
    <col min="6146" max="6146" width="16.5" style="8" customWidth="1"/>
    <col min="6147" max="6147" width="11.08203125" style="8" customWidth="1"/>
    <col min="6148" max="6154" width="14.58203125" style="8" customWidth="1"/>
    <col min="6155" max="6400" width="8.83203125" style="8"/>
    <col min="6401" max="6401" width="2.33203125" style="8" customWidth="1"/>
    <col min="6402" max="6402" width="16.5" style="8" customWidth="1"/>
    <col min="6403" max="6403" width="11.08203125" style="8" customWidth="1"/>
    <col min="6404" max="6410" width="14.58203125" style="8" customWidth="1"/>
    <col min="6411" max="6656" width="8.83203125" style="8"/>
    <col min="6657" max="6657" width="2.33203125" style="8" customWidth="1"/>
    <col min="6658" max="6658" width="16.5" style="8" customWidth="1"/>
    <col min="6659" max="6659" width="11.08203125" style="8" customWidth="1"/>
    <col min="6660" max="6666" width="14.58203125" style="8" customWidth="1"/>
    <col min="6667" max="6912" width="8.83203125" style="8"/>
    <col min="6913" max="6913" width="2.33203125" style="8" customWidth="1"/>
    <col min="6914" max="6914" width="16.5" style="8" customWidth="1"/>
    <col min="6915" max="6915" width="11.08203125" style="8" customWidth="1"/>
    <col min="6916" max="6922" width="14.58203125" style="8" customWidth="1"/>
    <col min="6923" max="7168" width="8.83203125" style="8"/>
    <col min="7169" max="7169" width="2.33203125" style="8" customWidth="1"/>
    <col min="7170" max="7170" width="16.5" style="8" customWidth="1"/>
    <col min="7171" max="7171" width="11.08203125" style="8" customWidth="1"/>
    <col min="7172" max="7178" width="14.58203125" style="8" customWidth="1"/>
    <col min="7179" max="7424" width="8.83203125" style="8"/>
    <col min="7425" max="7425" width="2.33203125" style="8" customWidth="1"/>
    <col min="7426" max="7426" width="16.5" style="8" customWidth="1"/>
    <col min="7427" max="7427" width="11.08203125" style="8" customWidth="1"/>
    <col min="7428" max="7434" width="14.58203125" style="8" customWidth="1"/>
    <col min="7435" max="7680" width="8.83203125" style="8"/>
    <col min="7681" max="7681" width="2.33203125" style="8" customWidth="1"/>
    <col min="7682" max="7682" width="16.5" style="8" customWidth="1"/>
    <col min="7683" max="7683" width="11.08203125" style="8" customWidth="1"/>
    <col min="7684" max="7690" width="14.58203125" style="8" customWidth="1"/>
    <col min="7691" max="7936" width="8.83203125" style="8"/>
    <col min="7937" max="7937" width="2.33203125" style="8" customWidth="1"/>
    <col min="7938" max="7938" width="16.5" style="8" customWidth="1"/>
    <col min="7939" max="7939" width="11.08203125" style="8" customWidth="1"/>
    <col min="7940" max="7946" width="14.58203125" style="8" customWidth="1"/>
    <col min="7947" max="8192" width="8.83203125" style="8"/>
    <col min="8193" max="8193" width="2.33203125" style="8" customWidth="1"/>
    <col min="8194" max="8194" width="16.5" style="8" customWidth="1"/>
    <col min="8195" max="8195" width="11.08203125" style="8" customWidth="1"/>
    <col min="8196" max="8202" width="14.58203125" style="8" customWidth="1"/>
    <col min="8203" max="8448" width="8.83203125" style="8"/>
    <col min="8449" max="8449" width="2.33203125" style="8" customWidth="1"/>
    <col min="8450" max="8450" width="16.5" style="8" customWidth="1"/>
    <col min="8451" max="8451" width="11.08203125" style="8" customWidth="1"/>
    <col min="8452" max="8458" width="14.58203125" style="8" customWidth="1"/>
    <col min="8459" max="8704" width="8.83203125" style="8"/>
    <col min="8705" max="8705" width="2.33203125" style="8" customWidth="1"/>
    <col min="8706" max="8706" width="16.5" style="8" customWidth="1"/>
    <col min="8707" max="8707" width="11.08203125" style="8" customWidth="1"/>
    <col min="8708" max="8714" width="14.58203125" style="8" customWidth="1"/>
    <col min="8715" max="8960" width="8.83203125" style="8"/>
    <col min="8961" max="8961" width="2.33203125" style="8" customWidth="1"/>
    <col min="8962" max="8962" width="16.5" style="8" customWidth="1"/>
    <col min="8963" max="8963" width="11.08203125" style="8" customWidth="1"/>
    <col min="8964" max="8970" width="14.58203125" style="8" customWidth="1"/>
    <col min="8971" max="9216" width="8.83203125" style="8"/>
    <col min="9217" max="9217" width="2.33203125" style="8" customWidth="1"/>
    <col min="9218" max="9218" width="16.5" style="8" customWidth="1"/>
    <col min="9219" max="9219" width="11.08203125" style="8" customWidth="1"/>
    <col min="9220" max="9226" width="14.58203125" style="8" customWidth="1"/>
    <col min="9227" max="9472" width="8.83203125" style="8"/>
    <col min="9473" max="9473" width="2.33203125" style="8" customWidth="1"/>
    <col min="9474" max="9474" width="16.5" style="8" customWidth="1"/>
    <col min="9475" max="9475" width="11.08203125" style="8" customWidth="1"/>
    <col min="9476" max="9482" width="14.58203125" style="8" customWidth="1"/>
    <col min="9483" max="9728" width="8.83203125" style="8"/>
    <col min="9729" max="9729" width="2.33203125" style="8" customWidth="1"/>
    <col min="9730" max="9730" width="16.5" style="8" customWidth="1"/>
    <col min="9731" max="9731" width="11.08203125" style="8" customWidth="1"/>
    <col min="9732" max="9738" width="14.58203125" style="8" customWidth="1"/>
    <col min="9739" max="9984" width="8.83203125" style="8"/>
    <col min="9985" max="9985" width="2.33203125" style="8" customWidth="1"/>
    <col min="9986" max="9986" width="16.5" style="8" customWidth="1"/>
    <col min="9987" max="9987" width="11.08203125" style="8" customWidth="1"/>
    <col min="9988" max="9994" width="14.58203125" style="8" customWidth="1"/>
    <col min="9995" max="10240" width="8.83203125" style="8"/>
    <col min="10241" max="10241" width="2.33203125" style="8" customWidth="1"/>
    <col min="10242" max="10242" width="16.5" style="8" customWidth="1"/>
    <col min="10243" max="10243" width="11.08203125" style="8" customWidth="1"/>
    <col min="10244" max="10250" width="14.58203125" style="8" customWidth="1"/>
    <col min="10251" max="10496" width="8.83203125" style="8"/>
    <col min="10497" max="10497" width="2.33203125" style="8" customWidth="1"/>
    <col min="10498" max="10498" width="16.5" style="8" customWidth="1"/>
    <col min="10499" max="10499" width="11.08203125" style="8" customWidth="1"/>
    <col min="10500" max="10506" width="14.58203125" style="8" customWidth="1"/>
    <col min="10507" max="10752" width="8.83203125" style="8"/>
    <col min="10753" max="10753" width="2.33203125" style="8" customWidth="1"/>
    <col min="10754" max="10754" width="16.5" style="8" customWidth="1"/>
    <col min="10755" max="10755" width="11.08203125" style="8" customWidth="1"/>
    <col min="10756" max="10762" width="14.58203125" style="8" customWidth="1"/>
    <col min="10763" max="11008" width="8.83203125" style="8"/>
    <col min="11009" max="11009" width="2.33203125" style="8" customWidth="1"/>
    <col min="11010" max="11010" width="16.5" style="8" customWidth="1"/>
    <col min="11011" max="11011" width="11.08203125" style="8" customWidth="1"/>
    <col min="11012" max="11018" width="14.58203125" style="8" customWidth="1"/>
    <col min="11019" max="11264" width="8.83203125" style="8"/>
    <col min="11265" max="11265" width="2.33203125" style="8" customWidth="1"/>
    <col min="11266" max="11266" width="16.5" style="8" customWidth="1"/>
    <col min="11267" max="11267" width="11.08203125" style="8" customWidth="1"/>
    <col min="11268" max="11274" width="14.58203125" style="8" customWidth="1"/>
    <col min="11275" max="11520" width="8.83203125" style="8"/>
    <col min="11521" max="11521" width="2.33203125" style="8" customWidth="1"/>
    <col min="11522" max="11522" width="16.5" style="8" customWidth="1"/>
    <col min="11523" max="11523" width="11.08203125" style="8" customWidth="1"/>
    <col min="11524" max="11530" width="14.58203125" style="8" customWidth="1"/>
    <col min="11531" max="11776" width="8.83203125" style="8"/>
    <col min="11777" max="11777" width="2.33203125" style="8" customWidth="1"/>
    <col min="11778" max="11778" width="16.5" style="8" customWidth="1"/>
    <col min="11779" max="11779" width="11.08203125" style="8" customWidth="1"/>
    <col min="11780" max="11786" width="14.58203125" style="8" customWidth="1"/>
    <col min="11787" max="12032" width="8.83203125" style="8"/>
    <col min="12033" max="12033" width="2.33203125" style="8" customWidth="1"/>
    <col min="12034" max="12034" width="16.5" style="8" customWidth="1"/>
    <col min="12035" max="12035" width="11.08203125" style="8" customWidth="1"/>
    <col min="12036" max="12042" width="14.58203125" style="8" customWidth="1"/>
    <col min="12043" max="12288" width="8.83203125" style="8"/>
    <col min="12289" max="12289" width="2.33203125" style="8" customWidth="1"/>
    <col min="12290" max="12290" width="16.5" style="8" customWidth="1"/>
    <col min="12291" max="12291" width="11.08203125" style="8" customWidth="1"/>
    <col min="12292" max="12298" width="14.58203125" style="8" customWidth="1"/>
    <col min="12299" max="12544" width="8.83203125" style="8"/>
    <col min="12545" max="12545" width="2.33203125" style="8" customWidth="1"/>
    <col min="12546" max="12546" width="16.5" style="8" customWidth="1"/>
    <col min="12547" max="12547" width="11.08203125" style="8" customWidth="1"/>
    <col min="12548" max="12554" width="14.58203125" style="8" customWidth="1"/>
    <col min="12555" max="12800" width="8.83203125" style="8"/>
    <col min="12801" max="12801" width="2.33203125" style="8" customWidth="1"/>
    <col min="12802" max="12802" width="16.5" style="8" customWidth="1"/>
    <col min="12803" max="12803" width="11.08203125" style="8" customWidth="1"/>
    <col min="12804" max="12810" width="14.58203125" style="8" customWidth="1"/>
    <col min="12811" max="13056" width="8.83203125" style="8"/>
    <col min="13057" max="13057" width="2.33203125" style="8" customWidth="1"/>
    <col min="13058" max="13058" width="16.5" style="8" customWidth="1"/>
    <col min="13059" max="13059" width="11.08203125" style="8" customWidth="1"/>
    <col min="13060" max="13066" width="14.58203125" style="8" customWidth="1"/>
    <col min="13067" max="13312" width="8.83203125" style="8"/>
    <col min="13313" max="13313" width="2.33203125" style="8" customWidth="1"/>
    <col min="13314" max="13314" width="16.5" style="8" customWidth="1"/>
    <col min="13315" max="13315" width="11.08203125" style="8" customWidth="1"/>
    <col min="13316" max="13322" width="14.58203125" style="8" customWidth="1"/>
    <col min="13323" max="13568" width="8.83203125" style="8"/>
    <col min="13569" max="13569" width="2.33203125" style="8" customWidth="1"/>
    <col min="13570" max="13570" width="16.5" style="8" customWidth="1"/>
    <col min="13571" max="13571" width="11.08203125" style="8" customWidth="1"/>
    <col min="13572" max="13578" width="14.58203125" style="8" customWidth="1"/>
    <col min="13579" max="13824" width="8.83203125" style="8"/>
    <col min="13825" max="13825" width="2.33203125" style="8" customWidth="1"/>
    <col min="13826" max="13826" width="16.5" style="8" customWidth="1"/>
    <col min="13827" max="13827" width="11.08203125" style="8" customWidth="1"/>
    <col min="13828" max="13834" width="14.58203125" style="8" customWidth="1"/>
    <col min="13835" max="14080" width="8.83203125" style="8"/>
    <col min="14081" max="14081" width="2.33203125" style="8" customWidth="1"/>
    <col min="14082" max="14082" width="16.5" style="8" customWidth="1"/>
    <col min="14083" max="14083" width="11.08203125" style="8" customWidth="1"/>
    <col min="14084" max="14090" width="14.58203125" style="8" customWidth="1"/>
    <col min="14091" max="14336" width="8.83203125" style="8"/>
    <col min="14337" max="14337" width="2.33203125" style="8" customWidth="1"/>
    <col min="14338" max="14338" width="16.5" style="8" customWidth="1"/>
    <col min="14339" max="14339" width="11.08203125" style="8" customWidth="1"/>
    <col min="14340" max="14346" width="14.58203125" style="8" customWidth="1"/>
    <col min="14347" max="14592" width="8.83203125" style="8"/>
    <col min="14593" max="14593" width="2.33203125" style="8" customWidth="1"/>
    <col min="14594" max="14594" width="16.5" style="8" customWidth="1"/>
    <col min="14595" max="14595" width="11.08203125" style="8" customWidth="1"/>
    <col min="14596" max="14602" width="14.58203125" style="8" customWidth="1"/>
    <col min="14603" max="14848" width="8.83203125" style="8"/>
    <col min="14849" max="14849" width="2.33203125" style="8" customWidth="1"/>
    <col min="14850" max="14850" width="16.5" style="8" customWidth="1"/>
    <col min="14851" max="14851" width="11.08203125" style="8" customWidth="1"/>
    <col min="14852" max="14858" width="14.58203125" style="8" customWidth="1"/>
    <col min="14859" max="15104" width="8.83203125" style="8"/>
    <col min="15105" max="15105" width="2.33203125" style="8" customWidth="1"/>
    <col min="15106" max="15106" width="16.5" style="8" customWidth="1"/>
    <col min="15107" max="15107" width="11.08203125" style="8" customWidth="1"/>
    <col min="15108" max="15114" width="14.58203125" style="8" customWidth="1"/>
    <col min="15115" max="15360" width="8.83203125" style="8"/>
    <col min="15361" max="15361" width="2.33203125" style="8" customWidth="1"/>
    <col min="15362" max="15362" width="16.5" style="8" customWidth="1"/>
    <col min="15363" max="15363" width="11.08203125" style="8" customWidth="1"/>
    <col min="15364" max="15370" width="14.58203125" style="8" customWidth="1"/>
    <col min="15371" max="15616" width="8.83203125" style="8"/>
    <col min="15617" max="15617" width="2.33203125" style="8" customWidth="1"/>
    <col min="15618" max="15618" width="16.5" style="8" customWidth="1"/>
    <col min="15619" max="15619" width="11.08203125" style="8" customWidth="1"/>
    <col min="15620" max="15626" width="14.58203125" style="8" customWidth="1"/>
    <col min="15627" max="15872" width="8.83203125" style="8"/>
    <col min="15873" max="15873" width="2.33203125" style="8" customWidth="1"/>
    <col min="15874" max="15874" width="16.5" style="8" customWidth="1"/>
    <col min="15875" max="15875" width="11.08203125" style="8" customWidth="1"/>
    <col min="15876" max="15882" width="14.58203125" style="8" customWidth="1"/>
    <col min="15883" max="16128" width="8.83203125" style="8"/>
    <col min="16129" max="16129" width="2.33203125" style="8" customWidth="1"/>
    <col min="16130" max="16130" width="16.5" style="8" customWidth="1"/>
    <col min="16131" max="16131" width="11.08203125" style="8" customWidth="1"/>
    <col min="16132" max="16138" width="14.58203125" style="8" customWidth="1"/>
    <col min="16139" max="16384" width="8.83203125" style="8"/>
  </cols>
  <sheetData>
    <row r="1" spans="1:10" s="122" customFormat="1" ht="9.65" customHeight="1">
      <c r="A1" s="27"/>
    </row>
    <row r="2" spans="1:10" ht="15" customHeight="1">
      <c r="A2" s="26"/>
      <c r="B2" s="229" t="s">
        <v>552</v>
      </c>
      <c r="D2" s="10"/>
      <c r="J2" s="121"/>
    </row>
    <row r="3" spans="1:10" ht="9" customHeight="1">
      <c r="A3" s="26"/>
      <c r="B3" s="26"/>
    </row>
    <row r="4" spans="1:10" s="14" customFormat="1" ht="12.5" thickBot="1">
      <c r="B4" s="63" t="s">
        <v>84</v>
      </c>
      <c r="C4" s="39"/>
      <c r="D4" s="39"/>
      <c r="E4" s="39"/>
      <c r="F4" s="39"/>
      <c r="G4" s="39"/>
      <c r="H4" s="39"/>
      <c r="I4" s="39"/>
      <c r="J4" s="39"/>
    </row>
    <row r="5" spans="1:10" ht="15" customHeight="1">
      <c r="B5" s="1879" t="s">
        <v>226</v>
      </c>
      <c r="C5" s="1881" t="s">
        <v>218</v>
      </c>
      <c r="D5" s="230" t="s">
        <v>217</v>
      </c>
      <c r="E5" s="231" t="s">
        <v>216</v>
      </c>
      <c r="F5" s="231" t="s">
        <v>215</v>
      </c>
      <c r="G5" s="231" t="s">
        <v>214</v>
      </c>
      <c r="H5" s="231" t="s">
        <v>213</v>
      </c>
      <c r="I5" s="230" t="s">
        <v>212</v>
      </c>
      <c r="J5" s="1883" t="s">
        <v>211</v>
      </c>
    </row>
    <row r="6" spans="1:10" ht="13.4" customHeight="1">
      <c r="B6" s="1880"/>
      <c r="C6" s="1882"/>
      <c r="D6" s="232" t="s">
        <v>210</v>
      </c>
      <c r="E6" s="233" t="s">
        <v>209</v>
      </c>
      <c r="F6" s="233" t="s">
        <v>208</v>
      </c>
      <c r="G6" s="233" t="s">
        <v>207</v>
      </c>
      <c r="H6" s="233" t="s">
        <v>206</v>
      </c>
      <c r="I6" s="232" t="s">
        <v>205</v>
      </c>
      <c r="J6" s="1884"/>
    </row>
    <row r="7" spans="1:10" ht="15" customHeight="1">
      <c r="B7" s="1885" t="s">
        <v>225</v>
      </c>
      <c r="C7" s="1888" t="s">
        <v>203</v>
      </c>
      <c r="D7" s="858"/>
      <c r="E7" s="859"/>
      <c r="F7" s="859"/>
      <c r="G7" s="859"/>
      <c r="H7" s="859"/>
      <c r="I7" s="859"/>
      <c r="J7" s="861"/>
    </row>
    <row r="8" spans="1:10" ht="15" customHeight="1">
      <c r="B8" s="1886"/>
      <c r="C8" s="1882"/>
      <c r="D8" s="220" t="s">
        <v>198</v>
      </c>
      <c r="E8" s="220" t="s">
        <v>198</v>
      </c>
      <c r="F8" s="220" t="s">
        <v>198</v>
      </c>
      <c r="G8" s="227" t="s">
        <v>198</v>
      </c>
      <c r="H8" s="227" t="s">
        <v>198</v>
      </c>
      <c r="I8" s="227" t="s">
        <v>198</v>
      </c>
      <c r="J8" s="221" t="s">
        <v>195</v>
      </c>
    </row>
    <row r="9" spans="1:10" ht="15" customHeight="1">
      <c r="B9" s="1886"/>
      <c r="C9" s="1888" t="s">
        <v>202</v>
      </c>
      <c r="D9" s="858"/>
      <c r="E9" s="859"/>
      <c r="F9" s="859"/>
      <c r="G9" s="859"/>
      <c r="H9" s="859"/>
      <c r="I9" s="859"/>
      <c r="J9" s="861"/>
    </row>
    <row r="10" spans="1:10" ht="15" customHeight="1">
      <c r="B10" s="1886"/>
      <c r="C10" s="1882"/>
      <c r="D10" s="220" t="s">
        <v>198</v>
      </c>
      <c r="E10" s="220" t="s">
        <v>198</v>
      </c>
      <c r="F10" s="220" t="s">
        <v>198</v>
      </c>
      <c r="G10" s="220" t="s">
        <v>198</v>
      </c>
      <c r="H10" s="220" t="s">
        <v>198</v>
      </c>
      <c r="I10" s="220" t="s">
        <v>198</v>
      </c>
      <c r="J10" s="221" t="s">
        <v>195</v>
      </c>
    </row>
    <row r="11" spans="1:10" ht="15" customHeight="1">
      <c r="B11" s="1886"/>
      <c r="C11" s="1888" t="s">
        <v>201</v>
      </c>
      <c r="D11" s="858"/>
      <c r="E11" s="859"/>
      <c r="F11" s="859"/>
      <c r="G11" s="859"/>
      <c r="H11" s="859"/>
      <c r="I11" s="859"/>
      <c r="J11" s="861"/>
    </row>
    <row r="12" spans="1:10" ht="15" customHeight="1">
      <c r="B12" s="1886"/>
      <c r="C12" s="1882"/>
      <c r="D12" s="220" t="s">
        <v>198</v>
      </c>
      <c r="E12" s="220" t="s">
        <v>198</v>
      </c>
      <c r="F12" s="220" t="s">
        <v>198</v>
      </c>
      <c r="G12" s="220" t="s">
        <v>198</v>
      </c>
      <c r="H12" s="220" t="s">
        <v>198</v>
      </c>
      <c r="I12" s="220" t="s">
        <v>198</v>
      </c>
      <c r="J12" s="221" t="s">
        <v>195</v>
      </c>
    </row>
    <row r="13" spans="1:10" ht="15" customHeight="1">
      <c r="B13" s="1886"/>
      <c r="C13" s="1888" t="s">
        <v>200</v>
      </c>
      <c r="D13" s="858"/>
      <c r="E13" s="859"/>
      <c r="F13" s="859"/>
      <c r="G13" s="859"/>
      <c r="H13" s="859"/>
      <c r="I13" s="859"/>
      <c r="J13" s="861"/>
    </row>
    <row r="14" spans="1:10" ht="15" customHeight="1">
      <c r="B14" s="1886"/>
      <c r="C14" s="1882"/>
      <c r="D14" s="220" t="s">
        <v>198</v>
      </c>
      <c r="E14" s="220" t="s">
        <v>198</v>
      </c>
      <c r="F14" s="220" t="s">
        <v>198</v>
      </c>
      <c r="G14" s="220" t="s">
        <v>198</v>
      </c>
      <c r="H14" s="220" t="s">
        <v>198</v>
      </c>
      <c r="I14" s="220" t="s">
        <v>198</v>
      </c>
      <c r="J14" s="221" t="s">
        <v>195</v>
      </c>
    </row>
    <row r="15" spans="1:10" ht="15" customHeight="1">
      <c r="B15" s="1886"/>
      <c r="C15" s="1888" t="s">
        <v>199</v>
      </c>
      <c r="D15" s="858"/>
      <c r="E15" s="859"/>
      <c r="F15" s="859"/>
      <c r="G15" s="859"/>
      <c r="H15" s="859"/>
      <c r="I15" s="859"/>
      <c r="J15" s="860"/>
    </row>
    <row r="16" spans="1:10" ht="15" customHeight="1" thickBot="1">
      <c r="B16" s="1887"/>
      <c r="C16" s="1889"/>
      <c r="D16" s="222" t="s">
        <v>198</v>
      </c>
      <c r="E16" s="222" t="s">
        <v>198</v>
      </c>
      <c r="F16" s="222" t="s">
        <v>198</v>
      </c>
      <c r="G16" s="222" t="s">
        <v>198</v>
      </c>
      <c r="H16" s="222" t="s">
        <v>198</v>
      </c>
      <c r="I16" s="222" t="s">
        <v>198</v>
      </c>
      <c r="J16" s="223" t="s">
        <v>195</v>
      </c>
    </row>
    <row r="17" spans="2:10" ht="15" customHeight="1">
      <c r="B17" s="1890" t="s">
        <v>224</v>
      </c>
      <c r="C17" s="1891"/>
      <c r="D17" s="224"/>
      <c r="E17" s="225"/>
      <c r="F17" s="225"/>
      <c r="G17" s="225"/>
      <c r="H17" s="225"/>
      <c r="I17" s="225"/>
      <c r="J17" s="228"/>
    </row>
    <row r="18" spans="2:10" ht="15" customHeight="1" thickBot="1">
      <c r="B18" s="1892"/>
      <c r="C18" s="1893"/>
      <c r="D18" s="222" t="s">
        <v>196</v>
      </c>
      <c r="E18" s="222" t="s">
        <v>196</v>
      </c>
      <c r="F18" s="222" t="s">
        <v>196</v>
      </c>
      <c r="G18" s="222" t="s">
        <v>196</v>
      </c>
      <c r="H18" s="222" t="s">
        <v>196</v>
      </c>
      <c r="I18" s="222" t="s">
        <v>198</v>
      </c>
      <c r="J18" s="223" t="s">
        <v>195</v>
      </c>
    </row>
    <row r="19" spans="2:10" ht="20.149999999999999" customHeight="1" thickBot="1">
      <c r="B19" s="234" t="s">
        <v>194</v>
      </c>
      <c r="C19" s="235"/>
      <c r="D19" s="22"/>
      <c r="E19" s="21"/>
      <c r="F19" s="21"/>
      <c r="G19" s="21"/>
      <c r="H19" s="21"/>
      <c r="I19" s="21"/>
      <c r="J19" s="20"/>
    </row>
    <row r="20" spans="2:10" ht="9.65" customHeight="1">
      <c r="B20" s="120"/>
      <c r="C20" s="23"/>
      <c r="D20" s="22"/>
      <c r="E20" s="21"/>
      <c r="F20" s="21"/>
      <c r="G20" s="21"/>
      <c r="H20" s="21"/>
      <c r="I20" s="21"/>
      <c r="J20" s="20"/>
    </row>
    <row r="21" spans="2:10" ht="13" thickBot="1">
      <c r="B21" s="63" t="s">
        <v>77</v>
      </c>
      <c r="C21" s="236"/>
      <c r="D21" s="237"/>
      <c r="E21" s="238"/>
      <c r="F21" s="238"/>
      <c r="G21" s="238"/>
      <c r="H21" s="238"/>
      <c r="I21" s="238"/>
      <c r="J21" s="44"/>
    </row>
    <row r="22" spans="2:10" ht="15" customHeight="1">
      <c r="B22" s="1879" t="s">
        <v>219</v>
      </c>
      <c r="C22" s="1881" t="s">
        <v>218</v>
      </c>
      <c r="D22" s="230" t="s">
        <v>217</v>
      </c>
      <c r="E22" s="231" t="s">
        <v>216</v>
      </c>
      <c r="F22" s="231" t="s">
        <v>215</v>
      </c>
      <c r="G22" s="231" t="s">
        <v>214</v>
      </c>
      <c r="H22" s="231" t="s">
        <v>213</v>
      </c>
      <c r="I22" s="230" t="s">
        <v>212</v>
      </c>
      <c r="J22" s="1883" t="s">
        <v>211</v>
      </c>
    </row>
    <row r="23" spans="2:10" ht="13.4" customHeight="1">
      <c r="B23" s="1880"/>
      <c r="C23" s="1882"/>
      <c r="D23" s="232" t="s">
        <v>210</v>
      </c>
      <c r="E23" s="233" t="s">
        <v>209</v>
      </c>
      <c r="F23" s="233" t="s">
        <v>208</v>
      </c>
      <c r="G23" s="233" t="s">
        <v>207</v>
      </c>
      <c r="H23" s="233" t="s">
        <v>206</v>
      </c>
      <c r="I23" s="232" t="s">
        <v>205</v>
      </c>
      <c r="J23" s="1884"/>
    </row>
    <row r="24" spans="2:10" ht="15" customHeight="1">
      <c r="B24" s="1885" t="s">
        <v>222</v>
      </c>
      <c r="C24" s="1888" t="s">
        <v>203</v>
      </c>
      <c r="D24" s="858"/>
      <c r="E24" s="859"/>
      <c r="F24" s="859"/>
      <c r="G24" s="859"/>
      <c r="H24" s="859"/>
      <c r="I24" s="859"/>
      <c r="J24" s="861"/>
    </row>
    <row r="25" spans="2:10" ht="15" customHeight="1">
      <c r="B25" s="1886"/>
      <c r="C25" s="1882"/>
      <c r="D25" s="220" t="s">
        <v>198</v>
      </c>
      <c r="E25" s="220" t="s">
        <v>198</v>
      </c>
      <c r="F25" s="220" t="s">
        <v>198</v>
      </c>
      <c r="G25" s="220" t="s">
        <v>198</v>
      </c>
      <c r="H25" s="220" t="s">
        <v>198</v>
      </c>
      <c r="I25" s="220" t="s">
        <v>198</v>
      </c>
      <c r="J25" s="221" t="s">
        <v>195</v>
      </c>
    </row>
    <row r="26" spans="2:10" ht="15" customHeight="1">
      <c r="B26" s="1886"/>
      <c r="C26" s="1888" t="s">
        <v>202</v>
      </c>
      <c r="D26" s="858"/>
      <c r="E26" s="859"/>
      <c r="F26" s="859"/>
      <c r="G26" s="859"/>
      <c r="H26" s="859"/>
      <c r="I26" s="859"/>
      <c r="J26" s="861"/>
    </row>
    <row r="27" spans="2:10" ht="15" customHeight="1">
      <c r="B27" s="1886"/>
      <c r="C27" s="1882"/>
      <c r="D27" s="220" t="s">
        <v>198</v>
      </c>
      <c r="E27" s="220" t="s">
        <v>198</v>
      </c>
      <c r="F27" s="220" t="s">
        <v>198</v>
      </c>
      <c r="G27" s="220" t="s">
        <v>198</v>
      </c>
      <c r="H27" s="220" t="s">
        <v>198</v>
      </c>
      <c r="I27" s="220" t="s">
        <v>198</v>
      </c>
      <c r="J27" s="221" t="s">
        <v>195</v>
      </c>
    </row>
    <row r="28" spans="2:10" ht="15" customHeight="1">
      <c r="B28" s="1886"/>
      <c r="C28" s="1888" t="s">
        <v>201</v>
      </c>
      <c r="D28" s="858"/>
      <c r="E28" s="859"/>
      <c r="F28" s="859"/>
      <c r="G28" s="859"/>
      <c r="H28" s="859"/>
      <c r="I28" s="859"/>
      <c r="J28" s="861"/>
    </row>
    <row r="29" spans="2:10" ht="15" customHeight="1">
      <c r="B29" s="1886"/>
      <c r="C29" s="1882"/>
      <c r="D29" s="220" t="s">
        <v>198</v>
      </c>
      <c r="E29" s="220" t="s">
        <v>198</v>
      </c>
      <c r="F29" s="220" t="s">
        <v>198</v>
      </c>
      <c r="G29" s="220" t="s">
        <v>198</v>
      </c>
      <c r="H29" s="220" t="s">
        <v>198</v>
      </c>
      <c r="I29" s="220" t="s">
        <v>198</v>
      </c>
      <c r="J29" s="221" t="s">
        <v>195</v>
      </c>
    </row>
    <row r="30" spans="2:10" ht="15" customHeight="1">
      <c r="B30" s="1886"/>
      <c r="C30" s="1888" t="s">
        <v>200</v>
      </c>
      <c r="D30" s="858"/>
      <c r="E30" s="859"/>
      <c r="F30" s="859"/>
      <c r="G30" s="859"/>
      <c r="H30" s="859"/>
      <c r="I30" s="859"/>
      <c r="J30" s="861"/>
    </row>
    <row r="31" spans="2:10" ht="15" customHeight="1">
      <c r="B31" s="1886"/>
      <c r="C31" s="1882"/>
      <c r="D31" s="220" t="s">
        <v>198</v>
      </c>
      <c r="E31" s="220" t="s">
        <v>198</v>
      </c>
      <c r="F31" s="220" t="s">
        <v>198</v>
      </c>
      <c r="G31" s="220" t="s">
        <v>198</v>
      </c>
      <c r="H31" s="220" t="s">
        <v>198</v>
      </c>
      <c r="I31" s="220" t="s">
        <v>198</v>
      </c>
      <c r="J31" s="221" t="s">
        <v>195</v>
      </c>
    </row>
    <row r="32" spans="2:10" ht="15" customHeight="1">
      <c r="B32" s="1886"/>
      <c r="C32" s="1888" t="s">
        <v>199</v>
      </c>
      <c r="D32" s="858"/>
      <c r="E32" s="859"/>
      <c r="F32" s="859"/>
      <c r="G32" s="859"/>
      <c r="H32" s="859"/>
      <c r="I32" s="859"/>
      <c r="J32" s="860"/>
    </row>
    <row r="33" spans="2:10" ht="15" customHeight="1" thickBot="1">
      <c r="B33" s="1887"/>
      <c r="C33" s="1889"/>
      <c r="D33" s="222" t="s">
        <v>198</v>
      </c>
      <c r="E33" s="222" t="s">
        <v>198</v>
      </c>
      <c r="F33" s="222" t="s">
        <v>198</v>
      </c>
      <c r="G33" s="222" t="s">
        <v>198</v>
      </c>
      <c r="H33" s="222" t="s">
        <v>198</v>
      </c>
      <c r="I33" s="222" t="s">
        <v>198</v>
      </c>
      <c r="J33" s="223" t="s">
        <v>195</v>
      </c>
    </row>
    <row r="34" spans="2:10" ht="15" customHeight="1">
      <c r="B34" s="1894" t="s">
        <v>223</v>
      </c>
      <c r="C34" s="1891"/>
      <c r="D34" s="224"/>
      <c r="E34" s="225"/>
      <c r="F34" s="225"/>
      <c r="G34" s="225"/>
      <c r="H34" s="225"/>
      <c r="I34" s="225"/>
      <c r="J34" s="226"/>
    </row>
    <row r="35" spans="2:10" ht="15" customHeight="1" thickBot="1">
      <c r="B35" s="1892"/>
      <c r="C35" s="1893"/>
      <c r="D35" s="222" t="s">
        <v>196</v>
      </c>
      <c r="E35" s="222" t="s">
        <v>196</v>
      </c>
      <c r="F35" s="222" t="s">
        <v>196</v>
      </c>
      <c r="G35" s="222" t="s">
        <v>196</v>
      </c>
      <c r="H35" s="222" t="s">
        <v>196</v>
      </c>
      <c r="I35" s="222" t="s">
        <v>198</v>
      </c>
      <c r="J35" s="223" t="s">
        <v>195</v>
      </c>
    </row>
    <row r="36" spans="2:10" ht="20.149999999999999" customHeight="1" thickBot="1">
      <c r="B36" s="234" t="s">
        <v>194</v>
      </c>
      <c r="C36" s="235"/>
      <c r="D36" s="22"/>
      <c r="E36" s="21"/>
      <c r="F36" s="21"/>
      <c r="G36" s="21"/>
      <c r="H36" s="21"/>
      <c r="I36" s="21"/>
      <c r="J36" s="20"/>
    </row>
    <row r="37" spans="2:10" ht="15" customHeight="1">
      <c r="B37" s="119"/>
      <c r="C37" s="118"/>
      <c r="D37" s="22"/>
      <c r="E37" s="21"/>
      <c r="F37" s="21"/>
      <c r="G37" s="21"/>
      <c r="H37" s="21"/>
      <c r="I37" s="21"/>
      <c r="J37" s="20"/>
    </row>
    <row r="38" spans="2:10" ht="13" thickBot="1">
      <c r="B38" s="63" t="s">
        <v>76</v>
      </c>
      <c r="C38" s="236"/>
      <c r="D38" s="237"/>
      <c r="E38" s="238"/>
      <c r="F38" s="238"/>
      <c r="G38" s="238"/>
      <c r="H38" s="238"/>
      <c r="I38" s="238"/>
      <c r="J38" s="44"/>
    </row>
    <row r="39" spans="2:10" ht="15" customHeight="1">
      <c r="B39" s="1879" t="s">
        <v>219</v>
      </c>
      <c r="C39" s="1881" t="s">
        <v>218</v>
      </c>
      <c r="D39" s="230" t="s">
        <v>217</v>
      </c>
      <c r="E39" s="231" t="s">
        <v>216</v>
      </c>
      <c r="F39" s="231" t="s">
        <v>215</v>
      </c>
      <c r="G39" s="231" t="s">
        <v>214</v>
      </c>
      <c r="H39" s="231" t="s">
        <v>213</v>
      </c>
      <c r="I39" s="230" t="s">
        <v>212</v>
      </c>
      <c r="J39" s="1883" t="s">
        <v>211</v>
      </c>
    </row>
    <row r="40" spans="2:10" ht="15" customHeight="1">
      <c r="B40" s="1880"/>
      <c r="C40" s="1882"/>
      <c r="D40" s="232" t="s">
        <v>210</v>
      </c>
      <c r="E40" s="233" t="s">
        <v>209</v>
      </c>
      <c r="F40" s="233" t="s">
        <v>208</v>
      </c>
      <c r="G40" s="233" t="s">
        <v>207</v>
      </c>
      <c r="H40" s="233" t="s">
        <v>206</v>
      </c>
      <c r="I40" s="232" t="s">
        <v>205</v>
      </c>
      <c r="J40" s="1884"/>
    </row>
    <row r="41" spans="2:10" ht="15" customHeight="1">
      <c r="B41" s="1885" t="s">
        <v>222</v>
      </c>
      <c r="C41" s="1888" t="s">
        <v>203</v>
      </c>
      <c r="D41" s="858"/>
      <c r="E41" s="859"/>
      <c r="F41" s="859"/>
      <c r="G41" s="859"/>
      <c r="H41" s="859"/>
      <c r="I41" s="859"/>
      <c r="J41" s="861"/>
    </row>
    <row r="42" spans="2:10" ht="15" customHeight="1">
      <c r="B42" s="1886"/>
      <c r="C42" s="1882"/>
      <c r="D42" s="220" t="s">
        <v>198</v>
      </c>
      <c r="E42" s="220" t="s">
        <v>198</v>
      </c>
      <c r="F42" s="220" t="s">
        <v>198</v>
      </c>
      <c r="G42" s="220" t="s">
        <v>198</v>
      </c>
      <c r="H42" s="220" t="s">
        <v>198</v>
      </c>
      <c r="I42" s="220" t="s">
        <v>198</v>
      </c>
      <c r="J42" s="221" t="s">
        <v>195</v>
      </c>
    </row>
    <row r="43" spans="2:10" ht="15" customHeight="1">
      <c r="B43" s="1886"/>
      <c r="C43" s="1888" t="s">
        <v>202</v>
      </c>
      <c r="D43" s="858"/>
      <c r="E43" s="859"/>
      <c r="F43" s="859"/>
      <c r="G43" s="859"/>
      <c r="H43" s="859"/>
      <c r="I43" s="859"/>
      <c r="J43" s="861"/>
    </row>
    <row r="44" spans="2:10" ht="15" customHeight="1">
      <c r="B44" s="1886"/>
      <c r="C44" s="1882"/>
      <c r="D44" s="220" t="s">
        <v>198</v>
      </c>
      <c r="E44" s="220" t="s">
        <v>198</v>
      </c>
      <c r="F44" s="220" t="s">
        <v>198</v>
      </c>
      <c r="G44" s="220" t="s">
        <v>198</v>
      </c>
      <c r="H44" s="220" t="s">
        <v>198</v>
      </c>
      <c r="I44" s="220" t="s">
        <v>198</v>
      </c>
      <c r="J44" s="221" t="s">
        <v>195</v>
      </c>
    </row>
    <row r="45" spans="2:10" ht="15" customHeight="1">
      <c r="B45" s="1886"/>
      <c r="C45" s="1888" t="s">
        <v>201</v>
      </c>
      <c r="D45" s="858"/>
      <c r="E45" s="859"/>
      <c r="F45" s="859"/>
      <c r="G45" s="859"/>
      <c r="H45" s="859"/>
      <c r="I45" s="859"/>
      <c r="J45" s="861"/>
    </row>
    <row r="46" spans="2:10" ht="15" customHeight="1">
      <c r="B46" s="1886"/>
      <c r="C46" s="1882"/>
      <c r="D46" s="220" t="s">
        <v>198</v>
      </c>
      <c r="E46" s="220" t="s">
        <v>198</v>
      </c>
      <c r="F46" s="220" t="s">
        <v>198</v>
      </c>
      <c r="G46" s="220" t="s">
        <v>198</v>
      </c>
      <c r="H46" s="220" t="s">
        <v>198</v>
      </c>
      <c r="I46" s="220" t="s">
        <v>198</v>
      </c>
      <c r="J46" s="221" t="s">
        <v>195</v>
      </c>
    </row>
    <row r="47" spans="2:10" ht="15" customHeight="1">
      <c r="B47" s="1886"/>
      <c r="C47" s="1888" t="s">
        <v>200</v>
      </c>
      <c r="D47" s="858"/>
      <c r="E47" s="859"/>
      <c r="F47" s="859"/>
      <c r="G47" s="859"/>
      <c r="H47" s="859"/>
      <c r="I47" s="859"/>
      <c r="J47" s="861"/>
    </row>
    <row r="48" spans="2:10" ht="15" customHeight="1">
      <c r="B48" s="1886"/>
      <c r="C48" s="1882"/>
      <c r="D48" s="220" t="s">
        <v>198</v>
      </c>
      <c r="E48" s="220" t="s">
        <v>198</v>
      </c>
      <c r="F48" s="220" t="s">
        <v>198</v>
      </c>
      <c r="G48" s="220" t="s">
        <v>198</v>
      </c>
      <c r="H48" s="220" t="s">
        <v>198</v>
      </c>
      <c r="I48" s="220" t="s">
        <v>198</v>
      </c>
      <c r="J48" s="221" t="s">
        <v>195</v>
      </c>
    </row>
    <row r="49" spans="2:10" ht="15" customHeight="1">
      <c r="B49" s="1886"/>
      <c r="C49" s="1888" t="s">
        <v>199</v>
      </c>
      <c r="D49" s="858"/>
      <c r="E49" s="859"/>
      <c r="F49" s="859"/>
      <c r="G49" s="859"/>
      <c r="H49" s="859"/>
      <c r="I49" s="859"/>
      <c r="J49" s="860"/>
    </row>
    <row r="50" spans="2:10" ht="15" customHeight="1" thickBot="1">
      <c r="B50" s="1887"/>
      <c r="C50" s="1889"/>
      <c r="D50" s="222" t="s">
        <v>198</v>
      </c>
      <c r="E50" s="222" t="s">
        <v>198</v>
      </c>
      <c r="F50" s="222" t="s">
        <v>198</v>
      </c>
      <c r="G50" s="222" t="s">
        <v>198</v>
      </c>
      <c r="H50" s="222" t="s">
        <v>198</v>
      </c>
      <c r="I50" s="222" t="s">
        <v>198</v>
      </c>
      <c r="J50" s="223" t="s">
        <v>195</v>
      </c>
    </row>
    <row r="51" spans="2:10" ht="15" customHeight="1">
      <c r="B51" s="1894" t="s">
        <v>221</v>
      </c>
      <c r="C51" s="1891"/>
      <c r="D51" s="224"/>
      <c r="E51" s="225"/>
      <c r="F51" s="225"/>
      <c r="G51" s="225"/>
      <c r="H51" s="225"/>
      <c r="I51" s="225"/>
      <c r="J51" s="226"/>
    </row>
    <row r="52" spans="2:10" ht="15" customHeight="1" thickBot="1">
      <c r="B52" s="1892"/>
      <c r="C52" s="1893"/>
      <c r="D52" s="222" t="s">
        <v>196</v>
      </c>
      <c r="E52" s="222" t="s">
        <v>196</v>
      </c>
      <c r="F52" s="222" t="s">
        <v>196</v>
      </c>
      <c r="G52" s="222" t="s">
        <v>196</v>
      </c>
      <c r="H52" s="222" t="s">
        <v>196</v>
      </c>
      <c r="I52" s="222" t="s">
        <v>198</v>
      </c>
      <c r="J52" s="223" t="s">
        <v>195</v>
      </c>
    </row>
    <row r="53" spans="2:10" ht="21" customHeight="1" thickBot="1">
      <c r="B53" s="234" t="s">
        <v>194</v>
      </c>
      <c r="C53" s="235"/>
      <c r="D53" s="22"/>
      <c r="E53" s="21"/>
      <c r="F53" s="21"/>
      <c r="G53" s="21"/>
      <c r="H53" s="21"/>
      <c r="I53" s="21"/>
      <c r="J53" s="20"/>
    </row>
    <row r="54" spans="2:10" ht="15" customHeight="1">
      <c r="B54" s="119"/>
      <c r="C54" s="118"/>
      <c r="D54" s="22"/>
      <c r="E54" s="21"/>
      <c r="F54" s="21"/>
      <c r="G54" s="21"/>
      <c r="H54" s="21"/>
      <c r="I54" s="21"/>
      <c r="J54" s="20"/>
    </row>
    <row r="55" spans="2:10" ht="13" thickBot="1">
      <c r="B55" s="63" t="s">
        <v>73</v>
      </c>
      <c r="C55" s="236"/>
      <c r="D55" s="237"/>
      <c r="E55" s="238"/>
      <c r="F55" s="238"/>
      <c r="G55" s="238"/>
      <c r="H55" s="238"/>
      <c r="I55" s="238"/>
      <c r="J55" s="44"/>
    </row>
    <row r="56" spans="2:10" ht="15" customHeight="1">
      <c r="B56" s="1879" t="s">
        <v>219</v>
      </c>
      <c r="C56" s="1881" t="s">
        <v>218</v>
      </c>
      <c r="D56" s="230" t="s">
        <v>217</v>
      </c>
      <c r="E56" s="231" t="s">
        <v>216</v>
      </c>
      <c r="F56" s="231" t="s">
        <v>215</v>
      </c>
      <c r="G56" s="231" t="s">
        <v>214</v>
      </c>
      <c r="H56" s="231" t="s">
        <v>213</v>
      </c>
      <c r="I56" s="230" t="s">
        <v>212</v>
      </c>
      <c r="J56" s="1883" t="s">
        <v>211</v>
      </c>
    </row>
    <row r="57" spans="2:10" ht="15" customHeight="1">
      <c r="B57" s="1880"/>
      <c r="C57" s="1882"/>
      <c r="D57" s="232" t="s">
        <v>210</v>
      </c>
      <c r="E57" s="233" t="s">
        <v>209</v>
      </c>
      <c r="F57" s="233" t="s">
        <v>208</v>
      </c>
      <c r="G57" s="233" t="s">
        <v>207</v>
      </c>
      <c r="H57" s="233" t="s">
        <v>206</v>
      </c>
      <c r="I57" s="232" t="s">
        <v>205</v>
      </c>
      <c r="J57" s="1884"/>
    </row>
    <row r="58" spans="2:10" ht="15" customHeight="1">
      <c r="B58" s="1885" t="s">
        <v>204</v>
      </c>
      <c r="C58" s="1888" t="s">
        <v>203</v>
      </c>
      <c r="D58" s="858"/>
      <c r="E58" s="859"/>
      <c r="F58" s="859"/>
      <c r="G58" s="859"/>
      <c r="H58" s="859"/>
      <c r="I58" s="859"/>
      <c r="J58" s="861"/>
    </row>
    <row r="59" spans="2:10" ht="15" customHeight="1">
      <c r="B59" s="1886"/>
      <c r="C59" s="1882"/>
      <c r="D59" s="220" t="s">
        <v>198</v>
      </c>
      <c r="E59" s="220" t="s">
        <v>198</v>
      </c>
      <c r="F59" s="220" t="s">
        <v>198</v>
      </c>
      <c r="G59" s="220" t="s">
        <v>198</v>
      </c>
      <c r="H59" s="220" t="s">
        <v>198</v>
      </c>
      <c r="I59" s="220" t="s">
        <v>198</v>
      </c>
      <c r="J59" s="221" t="s">
        <v>195</v>
      </c>
    </row>
    <row r="60" spans="2:10" ht="15" customHeight="1">
      <c r="B60" s="1886"/>
      <c r="C60" s="1888" t="s">
        <v>202</v>
      </c>
      <c r="D60" s="858"/>
      <c r="E60" s="859"/>
      <c r="F60" s="859"/>
      <c r="G60" s="859"/>
      <c r="H60" s="859"/>
      <c r="I60" s="859"/>
      <c r="J60" s="861"/>
    </row>
    <row r="61" spans="2:10" ht="15" customHeight="1">
      <c r="B61" s="1886"/>
      <c r="C61" s="1882"/>
      <c r="D61" s="220" t="s">
        <v>198</v>
      </c>
      <c r="E61" s="220" t="s">
        <v>198</v>
      </c>
      <c r="F61" s="220" t="s">
        <v>198</v>
      </c>
      <c r="G61" s="220" t="s">
        <v>198</v>
      </c>
      <c r="H61" s="220" t="s">
        <v>198</v>
      </c>
      <c r="I61" s="220" t="s">
        <v>198</v>
      </c>
      <c r="J61" s="221" t="s">
        <v>195</v>
      </c>
    </row>
    <row r="62" spans="2:10" ht="15" customHeight="1">
      <c r="B62" s="1886"/>
      <c r="C62" s="1888" t="s">
        <v>201</v>
      </c>
      <c r="D62" s="858"/>
      <c r="E62" s="859"/>
      <c r="F62" s="859"/>
      <c r="G62" s="859"/>
      <c r="H62" s="859"/>
      <c r="I62" s="859"/>
      <c r="J62" s="861"/>
    </row>
    <row r="63" spans="2:10" ht="15" customHeight="1">
      <c r="B63" s="1886"/>
      <c r="C63" s="1882"/>
      <c r="D63" s="220" t="s">
        <v>198</v>
      </c>
      <c r="E63" s="220" t="s">
        <v>198</v>
      </c>
      <c r="F63" s="220" t="s">
        <v>198</v>
      </c>
      <c r="G63" s="220" t="s">
        <v>198</v>
      </c>
      <c r="H63" s="220" t="s">
        <v>198</v>
      </c>
      <c r="I63" s="220" t="s">
        <v>198</v>
      </c>
      <c r="J63" s="221" t="s">
        <v>195</v>
      </c>
    </row>
    <row r="64" spans="2:10" ht="15" customHeight="1">
      <c r="B64" s="1886"/>
      <c r="C64" s="1888" t="s">
        <v>200</v>
      </c>
      <c r="D64" s="858"/>
      <c r="E64" s="859"/>
      <c r="F64" s="859"/>
      <c r="G64" s="859"/>
      <c r="H64" s="859"/>
      <c r="I64" s="859"/>
      <c r="J64" s="861"/>
    </row>
    <row r="65" spans="1:11" ht="15" customHeight="1">
      <c r="B65" s="1886"/>
      <c r="C65" s="1882"/>
      <c r="D65" s="220" t="s">
        <v>198</v>
      </c>
      <c r="E65" s="220" t="s">
        <v>198</v>
      </c>
      <c r="F65" s="220" t="s">
        <v>198</v>
      </c>
      <c r="G65" s="220" t="s">
        <v>198</v>
      </c>
      <c r="H65" s="220" t="s">
        <v>198</v>
      </c>
      <c r="I65" s="220" t="s">
        <v>198</v>
      </c>
      <c r="J65" s="221" t="s">
        <v>195</v>
      </c>
    </row>
    <row r="66" spans="1:11" ht="15" customHeight="1">
      <c r="B66" s="1886"/>
      <c r="C66" s="1888" t="s">
        <v>199</v>
      </c>
      <c r="D66" s="858"/>
      <c r="E66" s="859"/>
      <c r="F66" s="859"/>
      <c r="G66" s="859"/>
      <c r="H66" s="859"/>
      <c r="I66" s="859"/>
      <c r="J66" s="860"/>
    </row>
    <row r="67" spans="1:11" ht="15" customHeight="1" thickBot="1">
      <c r="B67" s="1887"/>
      <c r="C67" s="1889"/>
      <c r="D67" s="222" t="s">
        <v>198</v>
      </c>
      <c r="E67" s="222" t="s">
        <v>198</v>
      </c>
      <c r="F67" s="222" t="s">
        <v>198</v>
      </c>
      <c r="G67" s="222" t="s">
        <v>198</v>
      </c>
      <c r="H67" s="222" t="s">
        <v>198</v>
      </c>
      <c r="I67" s="222" t="s">
        <v>198</v>
      </c>
      <c r="J67" s="223" t="s">
        <v>195</v>
      </c>
    </row>
    <row r="68" spans="1:11" ht="15" customHeight="1">
      <c r="B68" s="1894" t="s">
        <v>197</v>
      </c>
      <c r="C68" s="1891"/>
      <c r="D68" s="224"/>
      <c r="E68" s="225"/>
      <c r="F68" s="225"/>
      <c r="G68" s="225"/>
      <c r="H68" s="225"/>
      <c r="I68" s="225"/>
      <c r="J68" s="226"/>
    </row>
    <row r="69" spans="1:11" ht="15" customHeight="1" thickBot="1">
      <c r="B69" s="1892"/>
      <c r="C69" s="1893"/>
      <c r="D69" s="222" t="s">
        <v>196</v>
      </c>
      <c r="E69" s="222" t="s">
        <v>196</v>
      </c>
      <c r="F69" s="222" t="s">
        <v>196</v>
      </c>
      <c r="G69" s="222" t="s">
        <v>196</v>
      </c>
      <c r="H69" s="222" t="s">
        <v>196</v>
      </c>
      <c r="I69" s="222" t="s">
        <v>196</v>
      </c>
      <c r="J69" s="223" t="s">
        <v>195</v>
      </c>
    </row>
    <row r="70" spans="1:11" ht="21" customHeight="1" thickBot="1">
      <c r="B70" s="234" t="s">
        <v>194</v>
      </c>
      <c r="C70" s="235"/>
      <c r="D70" s="22"/>
      <c r="E70" s="21"/>
      <c r="F70" s="21"/>
      <c r="G70" s="21"/>
      <c r="H70" s="21"/>
      <c r="I70" s="21"/>
      <c r="J70" s="20"/>
    </row>
    <row r="71" spans="1:11" ht="12.5">
      <c r="B71" s="119"/>
      <c r="C71" s="118"/>
      <c r="D71" s="22"/>
      <c r="E71" s="21"/>
      <c r="F71" s="21"/>
      <c r="G71" s="21"/>
      <c r="H71" s="21"/>
      <c r="I71" s="21"/>
      <c r="J71" s="20"/>
    </row>
    <row r="72" spans="1:11" ht="12.5">
      <c r="A72" s="219" t="s">
        <v>92</v>
      </c>
      <c r="B72" s="44"/>
      <c r="C72" s="44"/>
      <c r="D72" s="237"/>
      <c r="E72" s="238"/>
      <c r="F72" s="238"/>
      <c r="G72" s="238"/>
      <c r="H72" s="238"/>
      <c r="I72" s="238"/>
      <c r="J72" s="44"/>
    </row>
    <row r="73" spans="1:11" s="13" customFormat="1" ht="23">
      <c r="A73" s="239" t="s">
        <v>91</v>
      </c>
      <c r="B73" s="1876" t="s">
        <v>193</v>
      </c>
      <c r="C73" s="1876"/>
      <c r="D73" s="1876"/>
      <c r="E73" s="1876"/>
      <c r="F73" s="1876"/>
      <c r="G73" s="1876"/>
      <c r="H73" s="1876"/>
      <c r="I73" s="1876"/>
      <c r="J73" s="1876"/>
      <c r="K73" s="117"/>
    </row>
    <row r="74" spans="1:11" s="13" customFormat="1" ht="23">
      <c r="A74" s="239" t="s">
        <v>57</v>
      </c>
      <c r="B74" s="1876" t="s">
        <v>191</v>
      </c>
      <c r="C74" s="1876"/>
      <c r="D74" s="1876"/>
      <c r="E74" s="1876"/>
      <c r="F74" s="1876"/>
      <c r="G74" s="1876"/>
      <c r="H74" s="1876"/>
      <c r="I74" s="1876"/>
      <c r="J74" s="1876"/>
    </row>
    <row r="75" spans="1:11" s="13" customFormat="1" ht="23" customHeight="1">
      <c r="A75" s="1021" t="s">
        <v>511</v>
      </c>
      <c r="B75" s="1895" t="s">
        <v>879</v>
      </c>
      <c r="C75" s="1895"/>
      <c r="D75" s="1895"/>
      <c r="E75" s="1895"/>
      <c r="F75" s="1895"/>
      <c r="G75" s="1895"/>
      <c r="H75" s="1895"/>
      <c r="I75" s="1895"/>
      <c r="J75" s="1895"/>
    </row>
    <row r="76" spans="1:11" ht="15" customHeight="1">
      <c r="A76" s="239" t="s">
        <v>878</v>
      </c>
      <c r="B76" s="1876" t="s">
        <v>512</v>
      </c>
      <c r="C76" s="1876"/>
      <c r="D76" s="1876"/>
      <c r="E76" s="1876"/>
      <c r="F76" s="1876"/>
      <c r="G76" s="1876"/>
      <c r="H76" s="1876"/>
      <c r="I76" s="1876"/>
      <c r="J76" s="1876"/>
    </row>
    <row r="77" spans="1:11" ht="15" customHeight="1">
      <c r="A77" s="901" t="s">
        <v>35</v>
      </c>
      <c r="B77" s="1878" t="s">
        <v>819</v>
      </c>
      <c r="C77" s="1878"/>
      <c r="D77" s="1878"/>
      <c r="E77" s="1878"/>
      <c r="F77" s="1878"/>
      <c r="G77" s="1878"/>
      <c r="H77" s="1878"/>
      <c r="I77" s="1878"/>
      <c r="J77" s="1878"/>
    </row>
    <row r="78" spans="1:11" ht="15" customHeight="1">
      <c r="A78" s="901" t="s">
        <v>36</v>
      </c>
      <c r="B78" s="1878" t="s">
        <v>871</v>
      </c>
      <c r="C78" s="1878"/>
      <c r="D78" s="1878"/>
      <c r="E78" s="1878"/>
      <c r="F78" s="1878"/>
      <c r="G78" s="1878"/>
      <c r="H78" s="1878"/>
      <c r="I78" s="1878"/>
      <c r="J78" s="1878"/>
    </row>
    <row r="79" spans="1:11" ht="15" customHeight="1">
      <c r="A79" s="901" t="s">
        <v>690</v>
      </c>
      <c r="B79" s="1878" t="s">
        <v>513</v>
      </c>
      <c r="C79" s="1878"/>
      <c r="D79" s="1878"/>
      <c r="E79" s="1878"/>
      <c r="F79" s="1878"/>
      <c r="G79" s="1878"/>
      <c r="H79" s="1878"/>
      <c r="I79" s="1878"/>
      <c r="J79" s="1878"/>
    </row>
  </sheetData>
  <mergeCells count="47">
    <mergeCell ref="B76:J76"/>
    <mergeCell ref="B68:C69"/>
    <mergeCell ref="B73:J73"/>
    <mergeCell ref="B74:J74"/>
    <mergeCell ref="B51:C52"/>
    <mergeCell ref="B56:B57"/>
    <mergeCell ref="C56:C57"/>
    <mergeCell ref="J56:J57"/>
    <mergeCell ref="B58:B67"/>
    <mergeCell ref="C58:C59"/>
    <mergeCell ref="C60:C61"/>
    <mergeCell ref="C62:C63"/>
    <mergeCell ref="C64:C65"/>
    <mergeCell ref="C66:C67"/>
    <mergeCell ref="B75:J75"/>
    <mergeCell ref="B34:C35"/>
    <mergeCell ref="B39:B40"/>
    <mergeCell ref="C39:C40"/>
    <mergeCell ref="J39:J40"/>
    <mergeCell ref="B41:B50"/>
    <mergeCell ref="C41:C42"/>
    <mergeCell ref="C43:C44"/>
    <mergeCell ref="C45:C46"/>
    <mergeCell ref="C47:C48"/>
    <mergeCell ref="C49:C50"/>
    <mergeCell ref="B24:B33"/>
    <mergeCell ref="C24:C25"/>
    <mergeCell ref="C26:C27"/>
    <mergeCell ref="C28:C29"/>
    <mergeCell ref="C30:C31"/>
    <mergeCell ref="C32:C33"/>
    <mergeCell ref="B77:J77"/>
    <mergeCell ref="B78:J78"/>
    <mergeCell ref="B79:J79"/>
    <mergeCell ref="B5:B6"/>
    <mergeCell ref="C5:C6"/>
    <mergeCell ref="J5:J6"/>
    <mergeCell ref="B7:B16"/>
    <mergeCell ref="C7:C8"/>
    <mergeCell ref="C9:C10"/>
    <mergeCell ref="C11:C12"/>
    <mergeCell ref="C13:C14"/>
    <mergeCell ref="C15:C16"/>
    <mergeCell ref="B17:C18"/>
    <mergeCell ref="B22:B23"/>
    <mergeCell ref="C22:C23"/>
    <mergeCell ref="J22:J23"/>
  </mergeCells>
  <phoneticPr fontId="6"/>
  <pageMargins left="0.78740157480314965" right="0.59055118110236227" top="0.78740157480314965" bottom="0.59055118110236227" header="0.51181102362204722" footer="0.51181102362204722"/>
  <pageSetup paperSize="9" scale="89" firstPageNumber="26" orientation="landscape" useFirstPageNumber="1" r:id="rId1"/>
  <headerFooter alignWithMargins="0">
    <oddFooter xml:space="preserve">&amp;R
</oddFooter>
  </headerFooter>
  <rowBreaks count="2" manualBreakCount="2">
    <brk id="36" max="9" man="1"/>
    <brk id="71" max="9" man="1"/>
  </rowBreaks>
  <ignoredErrors>
    <ignoredError sqref="A75:A76"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A618F7-685F-4AB6-A4B1-239DDB2E60D9}">
  <sheetPr codeName="Sheet11"/>
  <dimension ref="A1:H78"/>
  <sheetViews>
    <sheetView view="pageBreakPreview" zoomScaleNormal="90" zoomScaleSheetLayoutView="100" workbookViewId="0">
      <selection activeCell="E7" sqref="E7"/>
    </sheetView>
  </sheetViews>
  <sheetFormatPr defaultRowHeight="15" customHeight="1"/>
  <cols>
    <col min="1" max="1" width="4" style="9" customWidth="1"/>
    <col min="2" max="3" width="12" style="8" customWidth="1"/>
    <col min="4" max="4" width="22.08203125" style="8" bestFit="1" customWidth="1"/>
    <col min="5" max="7" width="15" style="8" customWidth="1"/>
    <col min="8" max="8" width="22.83203125" style="8" customWidth="1"/>
    <col min="9" max="244" width="8.83203125" style="8"/>
    <col min="245" max="246" width="2.5" style="8" customWidth="1"/>
    <col min="247" max="247" width="15.5" style="8" customWidth="1"/>
    <col min="248" max="248" width="14.08203125" style="8" customWidth="1"/>
    <col min="249" max="263" width="5.58203125" style="8" customWidth="1"/>
    <col min="264" max="264" width="1.83203125" style="8" customWidth="1"/>
    <col min="265" max="500" width="8.83203125" style="8"/>
    <col min="501" max="502" width="2.5" style="8" customWidth="1"/>
    <col min="503" max="503" width="15.5" style="8" customWidth="1"/>
    <col min="504" max="504" width="14.08203125" style="8" customWidth="1"/>
    <col min="505" max="519" width="5.58203125" style="8" customWidth="1"/>
    <col min="520" max="520" width="1.83203125" style="8" customWidth="1"/>
    <col min="521" max="756" width="8.83203125" style="8"/>
    <col min="757" max="758" width="2.5" style="8" customWidth="1"/>
    <col min="759" max="759" width="15.5" style="8" customWidth="1"/>
    <col min="760" max="760" width="14.08203125" style="8" customWidth="1"/>
    <col min="761" max="775" width="5.58203125" style="8" customWidth="1"/>
    <col min="776" max="776" width="1.83203125" style="8" customWidth="1"/>
    <col min="777" max="1012" width="8.83203125" style="8"/>
    <col min="1013" max="1014" width="2.5" style="8" customWidth="1"/>
    <col min="1015" max="1015" width="15.5" style="8" customWidth="1"/>
    <col min="1016" max="1016" width="14.08203125" style="8" customWidth="1"/>
    <col min="1017" max="1031" width="5.58203125" style="8" customWidth="1"/>
    <col min="1032" max="1032" width="1.83203125" style="8" customWidth="1"/>
    <col min="1033" max="1268" width="8.83203125" style="8"/>
    <col min="1269" max="1270" width="2.5" style="8" customWidth="1"/>
    <col min="1271" max="1271" width="15.5" style="8" customWidth="1"/>
    <col min="1272" max="1272" width="14.08203125" style="8" customWidth="1"/>
    <col min="1273" max="1287" width="5.58203125" style="8" customWidth="1"/>
    <col min="1288" max="1288" width="1.83203125" style="8" customWidth="1"/>
    <col min="1289" max="1524" width="8.83203125" style="8"/>
    <col min="1525" max="1526" width="2.5" style="8" customWidth="1"/>
    <col min="1527" max="1527" width="15.5" style="8" customWidth="1"/>
    <col min="1528" max="1528" width="14.08203125" style="8" customWidth="1"/>
    <col min="1529" max="1543" width="5.58203125" style="8" customWidth="1"/>
    <col min="1544" max="1544" width="1.83203125" style="8" customWidth="1"/>
    <col min="1545" max="1780" width="8.83203125" style="8"/>
    <col min="1781" max="1782" width="2.5" style="8" customWidth="1"/>
    <col min="1783" max="1783" width="15.5" style="8" customWidth="1"/>
    <col min="1784" max="1784" width="14.08203125" style="8" customWidth="1"/>
    <col min="1785" max="1799" width="5.58203125" style="8" customWidth="1"/>
    <col min="1800" max="1800" width="1.83203125" style="8" customWidth="1"/>
    <col min="1801" max="2036" width="8.83203125" style="8"/>
    <col min="2037" max="2038" width="2.5" style="8" customWidth="1"/>
    <col min="2039" max="2039" width="15.5" style="8" customWidth="1"/>
    <col min="2040" max="2040" width="14.08203125" style="8" customWidth="1"/>
    <col min="2041" max="2055" width="5.58203125" style="8" customWidth="1"/>
    <col min="2056" max="2056" width="1.83203125" style="8" customWidth="1"/>
    <col min="2057" max="2292" width="8.83203125" style="8"/>
    <col min="2293" max="2294" width="2.5" style="8" customWidth="1"/>
    <col min="2295" max="2295" width="15.5" style="8" customWidth="1"/>
    <col min="2296" max="2296" width="14.08203125" style="8" customWidth="1"/>
    <col min="2297" max="2311" width="5.58203125" style="8" customWidth="1"/>
    <col min="2312" max="2312" width="1.83203125" style="8" customWidth="1"/>
    <col min="2313" max="2548" width="8.83203125" style="8"/>
    <col min="2549" max="2550" width="2.5" style="8" customWidth="1"/>
    <col min="2551" max="2551" width="15.5" style="8" customWidth="1"/>
    <col min="2552" max="2552" width="14.08203125" style="8" customWidth="1"/>
    <col min="2553" max="2567" width="5.58203125" style="8" customWidth="1"/>
    <col min="2568" max="2568" width="1.83203125" style="8" customWidth="1"/>
    <col min="2569" max="2804" width="8.83203125" style="8"/>
    <col min="2805" max="2806" width="2.5" style="8" customWidth="1"/>
    <col min="2807" max="2807" width="15.5" style="8" customWidth="1"/>
    <col min="2808" max="2808" width="14.08203125" style="8" customWidth="1"/>
    <col min="2809" max="2823" width="5.58203125" style="8" customWidth="1"/>
    <col min="2824" max="2824" width="1.83203125" style="8" customWidth="1"/>
    <col min="2825" max="3060" width="8.83203125" style="8"/>
    <col min="3061" max="3062" width="2.5" style="8" customWidth="1"/>
    <col min="3063" max="3063" width="15.5" style="8" customWidth="1"/>
    <col min="3064" max="3064" width="14.08203125" style="8" customWidth="1"/>
    <col min="3065" max="3079" width="5.58203125" style="8" customWidth="1"/>
    <col min="3080" max="3080" width="1.83203125" style="8" customWidth="1"/>
    <col min="3081" max="3316" width="8.83203125" style="8"/>
    <col min="3317" max="3318" width="2.5" style="8" customWidth="1"/>
    <col min="3319" max="3319" width="15.5" style="8" customWidth="1"/>
    <col min="3320" max="3320" width="14.08203125" style="8" customWidth="1"/>
    <col min="3321" max="3335" width="5.58203125" style="8" customWidth="1"/>
    <col min="3336" max="3336" width="1.83203125" style="8" customWidth="1"/>
    <col min="3337" max="3572" width="8.83203125" style="8"/>
    <col min="3573" max="3574" width="2.5" style="8" customWidth="1"/>
    <col min="3575" max="3575" width="15.5" style="8" customWidth="1"/>
    <col min="3576" max="3576" width="14.08203125" style="8" customWidth="1"/>
    <col min="3577" max="3591" width="5.58203125" style="8" customWidth="1"/>
    <col min="3592" max="3592" width="1.83203125" style="8" customWidth="1"/>
    <col min="3593" max="3828" width="8.83203125" style="8"/>
    <col min="3829" max="3830" width="2.5" style="8" customWidth="1"/>
    <col min="3831" max="3831" width="15.5" style="8" customWidth="1"/>
    <col min="3832" max="3832" width="14.08203125" style="8" customWidth="1"/>
    <col min="3833" max="3847" width="5.58203125" style="8" customWidth="1"/>
    <col min="3848" max="3848" width="1.83203125" style="8" customWidth="1"/>
    <col min="3849" max="4084" width="8.83203125" style="8"/>
    <col min="4085" max="4086" width="2.5" style="8" customWidth="1"/>
    <col min="4087" max="4087" width="15.5" style="8" customWidth="1"/>
    <col min="4088" max="4088" width="14.08203125" style="8" customWidth="1"/>
    <col min="4089" max="4103" width="5.58203125" style="8" customWidth="1"/>
    <col min="4104" max="4104" width="1.83203125" style="8" customWidth="1"/>
    <col min="4105" max="4340" width="8.83203125" style="8"/>
    <col min="4341" max="4342" width="2.5" style="8" customWidth="1"/>
    <col min="4343" max="4343" width="15.5" style="8" customWidth="1"/>
    <col min="4344" max="4344" width="14.08203125" style="8" customWidth="1"/>
    <col min="4345" max="4359" width="5.58203125" style="8" customWidth="1"/>
    <col min="4360" max="4360" width="1.83203125" style="8" customWidth="1"/>
    <col min="4361" max="4596" width="8.83203125" style="8"/>
    <col min="4597" max="4598" width="2.5" style="8" customWidth="1"/>
    <col min="4599" max="4599" width="15.5" style="8" customWidth="1"/>
    <col min="4600" max="4600" width="14.08203125" style="8" customWidth="1"/>
    <col min="4601" max="4615" width="5.58203125" style="8" customWidth="1"/>
    <col min="4616" max="4616" width="1.83203125" style="8" customWidth="1"/>
    <col min="4617" max="4852" width="8.83203125" style="8"/>
    <col min="4853" max="4854" width="2.5" style="8" customWidth="1"/>
    <col min="4855" max="4855" width="15.5" style="8" customWidth="1"/>
    <col min="4856" max="4856" width="14.08203125" style="8" customWidth="1"/>
    <col min="4857" max="4871" width="5.58203125" style="8" customWidth="1"/>
    <col min="4872" max="4872" width="1.83203125" style="8" customWidth="1"/>
    <col min="4873" max="5108" width="8.83203125" style="8"/>
    <col min="5109" max="5110" width="2.5" style="8" customWidth="1"/>
    <col min="5111" max="5111" width="15.5" style="8" customWidth="1"/>
    <col min="5112" max="5112" width="14.08203125" style="8" customWidth="1"/>
    <col min="5113" max="5127" width="5.58203125" style="8" customWidth="1"/>
    <col min="5128" max="5128" width="1.83203125" style="8" customWidth="1"/>
    <col min="5129" max="5364" width="8.83203125" style="8"/>
    <col min="5365" max="5366" width="2.5" style="8" customWidth="1"/>
    <col min="5367" max="5367" width="15.5" style="8" customWidth="1"/>
    <col min="5368" max="5368" width="14.08203125" style="8" customWidth="1"/>
    <col min="5369" max="5383" width="5.58203125" style="8" customWidth="1"/>
    <col min="5384" max="5384" width="1.83203125" style="8" customWidth="1"/>
    <col min="5385" max="5620" width="8.83203125" style="8"/>
    <col min="5621" max="5622" width="2.5" style="8" customWidth="1"/>
    <col min="5623" max="5623" width="15.5" style="8" customWidth="1"/>
    <col min="5624" max="5624" width="14.08203125" style="8" customWidth="1"/>
    <col min="5625" max="5639" width="5.58203125" style="8" customWidth="1"/>
    <col min="5640" max="5640" width="1.83203125" style="8" customWidth="1"/>
    <col min="5641" max="5876" width="8.83203125" style="8"/>
    <col min="5877" max="5878" width="2.5" style="8" customWidth="1"/>
    <col min="5879" max="5879" width="15.5" style="8" customWidth="1"/>
    <col min="5880" max="5880" width="14.08203125" style="8" customWidth="1"/>
    <col min="5881" max="5895" width="5.58203125" style="8" customWidth="1"/>
    <col min="5896" max="5896" width="1.83203125" style="8" customWidth="1"/>
    <col min="5897" max="6132" width="8.83203125" style="8"/>
    <col min="6133" max="6134" width="2.5" style="8" customWidth="1"/>
    <col min="6135" max="6135" width="15.5" style="8" customWidth="1"/>
    <col min="6136" max="6136" width="14.08203125" style="8" customWidth="1"/>
    <col min="6137" max="6151" width="5.58203125" style="8" customWidth="1"/>
    <col min="6152" max="6152" width="1.83203125" style="8" customWidth="1"/>
    <col min="6153" max="6388" width="8.83203125" style="8"/>
    <col min="6389" max="6390" width="2.5" style="8" customWidth="1"/>
    <col min="6391" max="6391" width="15.5" style="8" customWidth="1"/>
    <col min="6392" max="6392" width="14.08203125" style="8" customWidth="1"/>
    <col min="6393" max="6407" width="5.58203125" style="8" customWidth="1"/>
    <col min="6408" max="6408" width="1.83203125" style="8" customWidth="1"/>
    <col min="6409" max="6644" width="8.83203125" style="8"/>
    <col min="6645" max="6646" width="2.5" style="8" customWidth="1"/>
    <col min="6647" max="6647" width="15.5" style="8" customWidth="1"/>
    <col min="6648" max="6648" width="14.08203125" style="8" customWidth="1"/>
    <col min="6649" max="6663" width="5.58203125" style="8" customWidth="1"/>
    <col min="6664" max="6664" width="1.83203125" style="8" customWidth="1"/>
    <col min="6665" max="6900" width="8.83203125" style="8"/>
    <col min="6901" max="6902" width="2.5" style="8" customWidth="1"/>
    <col min="6903" max="6903" width="15.5" style="8" customWidth="1"/>
    <col min="6904" max="6904" width="14.08203125" style="8" customWidth="1"/>
    <col min="6905" max="6919" width="5.58203125" style="8" customWidth="1"/>
    <col min="6920" max="6920" width="1.83203125" style="8" customWidth="1"/>
    <col min="6921" max="7156" width="8.83203125" style="8"/>
    <col min="7157" max="7158" width="2.5" style="8" customWidth="1"/>
    <col min="7159" max="7159" width="15.5" style="8" customWidth="1"/>
    <col min="7160" max="7160" width="14.08203125" style="8" customWidth="1"/>
    <col min="7161" max="7175" width="5.58203125" style="8" customWidth="1"/>
    <col min="7176" max="7176" width="1.83203125" style="8" customWidth="1"/>
    <col min="7177" max="7412" width="8.83203125" style="8"/>
    <col min="7413" max="7414" width="2.5" style="8" customWidth="1"/>
    <col min="7415" max="7415" width="15.5" style="8" customWidth="1"/>
    <col min="7416" max="7416" width="14.08203125" style="8" customWidth="1"/>
    <col min="7417" max="7431" width="5.58203125" style="8" customWidth="1"/>
    <col min="7432" max="7432" width="1.83203125" style="8" customWidth="1"/>
    <col min="7433" max="7668" width="8.83203125" style="8"/>
    <col min="7669" max="7670" width="2.5" style="8" customWidth="1"/>
    <col min="7671" max="7671" width="15.5" style="8" customWidth="1"/>
    <col min="7672" max="7672" width="14.08203125" style="8" customWidth="1"/>
    <col min="7673" max="7687" width="5.58203125" style="8" customWidth="1"/>
    <col min="7688" max="7688" width="1.83203125" style="8" customWidth="1"/>
    <col min="7689" max="7924" width="8.83203125" style="8"/>
    <col min="7925" max="7926" width="2.5" style="8" customWidth="1"/>
    <col min="7927" max="7927" width="15.5" style="8" customWidth="1"/>
    <col min="7928" max="7928" width="14.08203125" style="8" customWidth="1"/>
    <col min="7929" max="7943" width="5.58203125" style="8" customWidth="1"/>
    <col min="7944" max="7944" width="1.83203125" style="8" customWidth="1"/>
    <col min="7945" max="8180" width="8.83203125" style="8"/>
    <col min="8181" max="8182" width="2.5" style="8" customWidth="1"/>
    <col min="8183" max="8183" width="15.5" style="8" customWidth="1"/>
    <col min="8184" max="8184" width="14.08203125" style="8" customWidth="1"/>
    <col min="8185" max="8199" width="5.58203125" style="8" customWidth="1"/>
    <col min="8200" max="8200" width="1.83203125" style="8" customWidth="1"/>
    <col min="8201" max="8436" width="8.83203125" style="8"/>
    <col min="8437" max="8438" width="2.5" style="8" customWidth="1"/>
    <col min="8439" max="8439" width="15.5" style="8" customWidth="1"/>
    <col min="8440" max="8440" width="14.08203125" style="8" customWidth="1"/>
    <col min="8441" max="8455" width="5.58203125" style="8" customWidth="1"/>
    <col min="8456" max="8456" width="1.83203125" style="8" customWidth="1"/>
    <col min="8457" max="8692" width="8.83203125" style="8"/>
    <col min="8693" max="8694" width="2.5" style="8" customWidth="1"/>
    <col min="8695" max="8695" width="15.5" style="8" customWidth="1"/>
    <col min="8696" max="8696" width="14.08203125" style="8" customWidth="1"/>
    <col min="8697" max="8711" width="5.58203125" style="8" customWidth="1"/>
    <col min="8712" max="8712" width="1.83203125" style="8" customWidth="1"/>
    <col min="8713" max="8948" width="8.83203125" style="8"/>
    <col min="8949" max="8950" width="2.5" style="8" customWidth="1"/>
    <col min="8951" max="8951" width="15.5" style="8" customWidth="1"/>
    <col min="8952" max="8952" width="14.08203125" style="8" customWidth="1"/>
    <col min="8953" max="8967" width="5.58203125" style="8" customWidth="1"/>
    <col min="8968" max="8968" width="1.83203125" style="8" customWidth="1"/>
    <col min="8969" max="9204" width="8.83203125" style="8"/>
    <col min="9205" max="9206" width="2.5" style="8" customWidth="1"/>
    <col min="9207" max="9207" width="15.5" style="8" customWidth="1"/>
    <col min="9208" max="9208" width="14.08203125" style="8" customWidth="1"/>
    <col min="9209" max="9223" width="5.58203125" style="8" customWidth="1"/>
    <col min="9224" max="9224" width="1.83203125" style="8" customWidth="1"/>
    <col min="9225" max="9460" width="8.83203125" style="8"/>
    <col min="9461" max="9462" width="2.5" style="8" customWidth="1"/>
    <col min="9463" max="9463" width="15.5" style="8" customWidth="1"/>
    <col min="9464" max="9464" width="14.08203125" style="8" customWidth="1"/>
    <col min="9465" max="9479" width="5.58203125" style="8" customWidth="1"/>
    <col min="9480" max="9480" width="1.83203125" style="8" customWidth="1"/>
    <col min="9481" max="9716" width="8.83203125" style="8"/>
    <col min="9717" max="9718" width="2.5" style="8" customWidth="1"/>
    <col min="9719" max="9719" width="15.5" style="8" customWidth="1"/>
    <col min="9720" max="9720" width="14.08203125" style="8" customWidth="1"/>
    <col min="9721" max="9735" width="5.58203125" style="8" customWidth="1"/>
    <col min="9736" max="9736" width="1.83203125" style="8" customWidth="1"/>
    <col min="9737" max="9972" width="8.83203125" style="8"/>
    <col min="9973" max="9974" width="2.5" style="8" customWidth="1"/>
    <col min="9975" max="9975" width="15.5" style="8" customWidth="1"/>
    <col min="9976" max="9976" width="14.08203125" style="8" customWidth="1"/>
    <col min="9977" max="9991" width="5.58203125" style="8" customWidth="1"/>
    <col min="9992" max="9992" width="1.83203125" style="8" customWidth="1"/>
    <col min="9993" max="10228" width="8.83203125" style="8"/>
    <col min="10229" max="10230" width="2.5" style="8" customWidth="1"/>
    <col min="10231" max="10231" width="15.5" style="8" customWidth="1"/>
    <col min="10232" max="10232" width="14.08203125" style="8" customWidth="1"/>
    <col min="10233" max="10247" width="5.58203125" style="8" customWidth="1"/>
    <col min="10248" max="10248" width="1.83203125" style="8" customWidth="1"/>
    <col min="10249" max="10484" width="8.83203125" style="8"/>
    <col min="10485" max="10486" width="2.5" style="8" customWidth="1"/>
    <col min="10487" max="10487" width="15.5" style="8" customWidth="1"/>
    <col min="10488" max="10488" width="14.08203125" style="8" customWidth="1"/>
    <col min="10489" max="10503" width="5.58203125" style="8" customWidth="1"/>
    <col min="10504" max="10504" width="1.83203125" style="8" customWidth="1"/>
    <col min="10505" max="10740" width="8.83203125" style="8"/>
    <col min="10741" max="10742" width="2.5" style="8" customWidth="1"/>
    <col min="10743" max="10743" width="15.5" style="8" customWidth="1"/>
    <col min="10744" max="10744" width="14.08203125" style="8" customWidth="1"/>
    <col min="10745" max="10759" width="5.58203125" style="8" customWidth="1"/>
    <col min="10760" max="10760" width="1.83203125" style="8" customWidth="1"/>
    <col min="10761" max="10996" width="8.83203125" style="8"/>
    <col min="10997" max="10998" width="2.5" style="8" customWidth="1"/>
    <col min="10999" max="10999" width="15.5" style="8" customWidth="1"/>
    <col min="11000" max="11000" width="14.08203125" style="8" customWidth="1"/>
    <col min="11001" max="11015" width="5.58203125" style="8" customWidth="1"/>
    <col min="11016" max="11016" width="1.83203125" style="8" customWidth="1"/>
    <col min="11017" max="11252" width="8.83203125" style="8"/>
    <col min="11253" max="11254" width="2.5" style="8" customWidth="1"/>
    <col min="11255" max="11255" width="15.5" style="8" customWidth="1"/>
    <col min="11256" max="11256" width="14.08203125" style="8" customWidth="1"/>
    <col min="11257" max="11271" width="5.58203125" style="8" customWidth="1"/>
    <col min="11272" max="11272" width="1.83203125" style="8" customWidth="1"/>
    <col min="11273" max="11508" width="8.83203125" style="8"/>
    <col min="11509" max="11510" width="2.5" style="8" customWidth="1"/>
    <col min="11511" max="11511" width="15.5" style="8" customWidth="1"/>
    <col min="11512" max="11512" width="14.08203125" style="8" customWidth="1"/>
    <col min="11513" max="11527" width="5.58203125" style="8" customWidth="1"/>
    <col min="11528" max="11528" width="1.83203125" style="8" customWidth="1"/>
    <col min="11529" max="11764" width="8.83203125" style="8"/>
    <col min="11765" max="11766" width="2.5" style="8" customWidth="1"/>
    <col min="11767" max="11767" width="15.5" style="8" customWidth="1"/>
    <col min="11768" max="11768" width="14.08203125" style="8" customWidth="1"/>
    <col min="11769" max="11783" width="5.58203125" style="8" customWidth="1"/>
    <col min="11784" max="11784" width="1.83203125" style="8" customWidth="1"/>
    <col min="11785" max="12020" width="8.83203125" style="8"/>
    <col min="12021" max="12022" width="2.5" style="8" customWidth="1"/>
    <col min="12023" max="12023" width="15.5" style="8" customWidth="1"/>
    <col min="12024" max="12024" width="14.08203125" style="8" customWidth="1"/>
    <col min="12025" max="12039" width="5.58203125" style="8" customWidth="1"/>
    <col min="12040" max="12040" width="1.83203125" style="8" customWidth="1"/>
    <col min="12041" max="12276" width="8.83203125" style="8"/>
    <col min="12277" max="12278" width="2.5" style="8" customWidth="1"/>
    <col min="12279" max="12279" width="15.5" style="8" customWidth="1"/>
    <col min="12280" max="12280" width="14.08203125" style="8" customWidth="1"/>
    <col min="12281" max="12295" width="5.58203125" style="8" customWidth="1"/>
    <col min="12296" max="12296" width="1.83203125" style="8" customWidth="1"/>
    <col min="12297" max="12532" width="8.83203125" style="8"/>
    <col min="12533" max="12534" width="2.5" style="8" customWidth="1"/>
    <col min="12535" max="12535" width="15.5" style="8" customWidth="1"/>
    <col min="12536" max="12536" width="14.08203125" style="8" customWidth="1"/>
    <col min="12537" max="12551" width="5.58203125" style="8" customWidth="1"/>
    <col min="12552" max="12552" width="1.83203125" style="8" customWidth="1"/>
    <col min="12553" max="12788" width="8.83203125" style="8"/>
    <col min="12789" max="12790" width="2.5" style="8" customWidth="1"/>
    <col min="12791" max="12791" width="15.5" style="8" customWidth="1"/>
    <col min="12792" max="12792" width="14.08203125" style="8" customWidth="1"/>
    <col min="12793" max="12807" width="5.58203125" style="8" customWidth="1"/>
    <col min="12808" max="12808" width="1.83203125" style="8" customWidth="1"/>
    <col min="12809" max="13044" width="8.83203125" style="8"/>
    <col min="13045" max="13046" width="2.5" style="8" customWidth="1"/>
    <col min="13047" max="13047" width="15.5" style="8" customWidth="1"/>
    <col min="13048" max="13048" width="14.08203125" style="8" customWidth="1"/>
    <col min="13049" max="13063" width="5.58203125" style="8" customWidth="1"/>
    <col min="13064" max="13064" width="1.83203125" style="8" customWidth="1"/>
    <col min="13065" max="13300" width="8.83203125" style="8"/>
    <col min="13301" max="13302" width="2.5" style="8" customWidth="1"/>
    <col min="13303" max="13303" width="15.5" style="8" customWidth="1"/>
    <col min="13304" max="13304" width="14.08203125" style="8" customWidth="1"/>
    <col min="13305" max="13319" width="5.58203125" style="8" customWidth="1"/>
    <col min="13320" max="13320" width="1.83203125" style="8" customWidth="1"/>
    <col min="13321" max="13556" width="8.83203125" style="8"/>
    <col min="13557" max="13558" width="2.5" style="8" customWidth="1"/>
    <col min="13559" max="13559" width="15.5" style="8" customWidth="1"/>
    <col min="13560" max="13560" width="14.08203125" style="8" customWidth="1"/>
    <col min="13561" max="13575" width="5.58203125" style="8" customWidth="1"/>
    <col min="13576" max="13576" width="1.83203125" style="8" customWidth="1"/>
    <col min="13577" max="13812" width="8.83203125" style="8"/>
    <col min="13813" max="13814" width="2.5" style="8" customWidth="1"/>
    <col min="13815" max="13815" width="15.5" style="8" customWidth="1"/>
    <col min="13816" max="13816" width="14.08203125" style="8" customWidth="1"/>
    <col min="13817" max="13831" width="5.58203125" style="8" customWidth="1"/>
    <col min="13832" max="13832" width="1.83203125" style="8" customWidth="1"/>
    <col min="13833" max="14068" width="8.83203125" style="8"/>
    <col min="14069" max="14070" width="2.5" style="8" customWidth="1"/>
    <col min="14071" max="14071" width="15.5" style="8" customWidth="1"/>
    <col min="14072" max="14072" width="14.08203125" style="8" customWidth="1"/>
    <col min="14073" max="14087" width="5.58203125" style="8" customWidth="1"/>
    <col min="14088" max="14088" width="1.83203125" style="8" customWidth="1"/>
    <col min="14089" max="14324" width="8.83203125" style="8"/>
    <col min="14325" max="14326" width="2.5" style="8" customWidth="1"/>
    <col min="14327" max="14327" width="15.5" style="8" customWidth="1"/>
    <col min="14328" max="14328" width="14.08203125" style="8" customWidth="1"/>
    <col min="14329" max="14343" width="5.58203125" style="8" customWidth="1"/>
    <col min="14344" max="14344" width="1.83203125" style="8" customWidth="1"/>
    <col min="14345" max="14580" width="8.83203125" style="8"/>
    <col min="14581" max="14582" width="2.5" style="8" customWidth="1"/>
    <col min="14583" max="14583" width="15.5" style="8" customWidth="1"/>
    <col min="14584" max="14584" width="14.08203125" style="8" customWidth="1"/>
    <col min="14585" max="14599" width="5.58203125" style="8" customWidth="1"/>
    <col min="14600" max="14600" width="1.83203125" style="8" customWidth="1"/>
    <col min="14601" max="14836" width="8.83203125" style="8"/>
    <col min="14837" max="14838" width="2.5" style="8" customWidth="1"/>
    <col min="14839" max="14839" width="15.5" style="8" customWidth="1"/>
    <col min="14840" max="14840" width="14.08203125" style="8" customWidth="1"/>
    <col min="14841" max="14855" width="5.58203125" style="8" customWidth="1"/>
    <col min="14856" max="14856" width="1.83203125" style="8" customWidth="1"/>
    <col min="14857" max="15092" width="8.83203125" style="8"/>
    <col min="15093" max="15094" width="2.5" style="8" customWidth="1"/>
    <col min="15095" max="15095" width="15.5" style="8" customWidth="1"/>
    <col min="15096" max="15096" width="14.08203125" style="8" customWidth="1"/>
    <col min="15097" max="15111" width="5.58203125" style="8" customWidth="1"/>
    <col min="15112" max="15112" width="1.83203125" style="8" customWidth="1"/>
    <col min="15113" max="15348" width="8.83203125" style="8"/>
    <col min="15349" max="15350" width="2.5" style="8" customWidth="1"/>
    <col min="15351" max="15351" width="15.5" style="8" customWidth="1"/>
    <col min="15352" max="15352" width="14.08203125" style="8" customWidth="1"/>
    <col min="15353" max="15367" width="5.58203125" style="8" customWidth="1"/>
    <col min="15368" max="15368" width="1.83203125" style="8" customWidth="1"/>
    <col min="15369" max="15604" width="8.83203125" style="8"/>
    <col min="15605" max="15606" width="2.5" style="8" customWidth="1"/>
    <col min="15607" max="15607" width="15.5" style="8" customWidth="1"/>
    <col min="15608" max="15608" width="14.08203125" style="8" customWidth="1"/>
    <col min="15609" max="15623" width="5.58203125" style="8" customWidth="1"/>
    <col min="15624" max="15624" width="1.83203125" style="8" customWidth="1"/>
    <col min="15625" max="15860" width="8.83203125" style="8"/>
    <col min="15861" max="15862" width="2.5" style="8" customWidth="1"/>
    <col min="15863" max="15863" width="15.5" style="8" customWidth="1"/>
    <col min="15864" max="15864" width="14.08203125" style="8" customWidth="1"/>
    <col min="15865" max="15879" width="5.58203125" style="8" customWidth="1"/>
    <col min="15880" max="15880" width="1.83203125" style="8" customWidth="1"/>
    <col min="15881" max="16116" width="8.83203125" style="8"/>
    <col min="16117" max="16118" width="2.5" style="8" customWidth="1"/>
    <col min="16119" max="16119" width="15.5" style="8" customWidth="1"/>
    <col min="16120" max="16120" width="14.08203125" style="8" customWidth="1"/>
    <col min="16121" max="16135" width="5.58203125" style="8" customWidth="1"/>
    <col min="16136" max="16136" width="1.83203125" style="8" customWidth="1"/>
    <col min="16137" max="16384" width="8.83203125" style="8"/>
  </cols>
  <sheetData>
    <row r="1" spans="1:8" s="122" customFormat="1" ht="15" customHeight="1">
      <c r="A1" s="255" t="s">
        <v>868</v>
      </c>
    </row>
    <row r="2" spans="1:8" ht="15" customHeight="1">
      <c r="A2" s="229"/>
      <c r="B2" s="229" t="s">
        <v>522</v>
      </c>
    </row>
    <row r="3" spans="1:8" ht="6.75" customHeight="1">
      <c r="A3" s="43"/>
      <c r="B3" s="40"/>
    </row>
    <row r="4" spans="1:8" s="14" customFormat="1" ht="12.5" thickBot="1">
      <c r="B4" s="25" t="s">
        <v>84</v>
      </c>
      <c r="C4" s="15"/>
      <c r="D4" s="15"/>
      <c r="E4" s="15"/>
      <c r="F4" s="15"/>
      <c r="G4" s="15"/>
      <c r="H4" s="15"/>
    </row>
    <row r="5" spans="1:8" ht="15" customHeight="1" thickBot="1">
      <c r="B5" s="420" t="s">
        <v>83</v>
      </c>
      <c r="C5" s="421" t="s">
        <v>82</v>
      </c>
      <c r="D5" s="424"/>
      <c r="E5" s="422" t="s">
        <v>70</v>
      </c>
      <c r="F5" s="422" t="s">
        <v>69</v>
      </c>
      <c r="G5" s="422" t="s">
        <v>68</v>
      </c>
      <c r="H5" s="423" t="s">
        <v>67</v>
      </c>
    </row>
    <row r="6" spans="1:8" ht="15" customHeight="1" thickTop="1">
      <c r="B6" s="1902" t="s">
        <v>81</v>
      </c>
      <c r="C6" s="1904" t="s">
        <v>80</v>
      </c>
      <c r="D6" s="425" t="s">
        <v>63</v>
      </c>
      <c r="E6" s="862"/>
      <c r="F6" s="862"/>
      <c r="G6" s="862"/>
      <c r="H6" s="863"/>
    </row>
    <row r="7" spans="1:8" ht="15" customHeight="1">
      <c r="B7" s="1903"/>
      <c r="C7" s="1905"/>
      <c r="D7" s="426" t="s">
        <v>62</v>
      </c>
      <c r="E7" s="864"/>
      <c r="F7" s="865"/>
      <c r="G7" s="865"/>
      <c r="H7" s="251"/>
    </row>
    <row r="8" spans="1:8" ht="15" customHeight="1">
      <c r="B8" s="1903"/>
      <c r="C8" s="1905"/>
      <c r="D8" s="426" t="s">
        <v>61</v>
      </c>
      <c r="E8" s="866"/>
      <c r="F8" s="866"/>
      <c r="G8" s="866"/>
      <c r="H8" s="251"/>
    </row>
    <row r="9" spans="1:8" ht="28.4" customHeight="1">
      <c r="B9" s="1903"/>
      <c r="C9" s="1905"/>
      <c r="D9" s="768" t="s">
        <v>541</v>
      </c>
      <c r="E9" s="1907"/>
      <c r="F9" s="1908"/>
      <c r="G9" s="1908"/>
      <c r="H9" s="1909"/>
    </row>
    <row r="10" spans="1:8" ht="12.5">
      <c r="B10" s="382"/>
      <c r="C10" s="383"/>
      <c r="D10" s="426" t="s">
        <v>79</v>
      </c>
      <c r="E10" s="250"/>
      <c r="F10" s="250"/>
      <c r="G10" s="250"/>
      <c r="H10" s="251"/>
    </row>
    <row r="11" spans="1:8" ht="15" customHeight="1">
      <c r="B11" s="1896" t="s">
        <v>64</v>
      </c>
      <c r="C11" s="1897"/>
      <c r="D11" s="427" t="s">
        <v>63</v>
      </c>
      <c r="E11" s="250"/>
      <c r="F11" s="250"/>
      <c r="G11" s="250"/>
      <c r="H11" s="251"/>
    </row>
    <row r="12" spans="1:8" ht="15" customHeight="1">
      <c r="B12" s="1898"/>
      <c r="C12" s="1899"/>
      <c r="D12" s="427" t="s">
        <v>62</v>
      </c>
      <c r="E12" s="250"/>
      <c r="F12" s="250"/>
      <c r="G12" s="250"/>
      <c r="H12" s="251"/>
    </row>
    <row r="13" spans="1:8" ht="15" customHeight="1">
      <c r="B13" s="1898"/>
      <c r="C13" s="1899"/>
      <c r="D13" s="427" t="s">
        <v>61</v>
      </c>
      <c r="E13" s="252"/>
      <c r="F13" s="252"/>
      <c r="G13" s="252"/>
      <c r="H13" s="251"/>
    </row>
    <row r="14" spans="1:8" ht="15" customHeight="1">
      <c r="B14" s="1898"/>
      <c r="C14" s="1899"/>
      <c r="D14" s="427" t="s">
        <v>79</v>
      </c>
      <c r="E14" s="250"/>
      <c r="F14" s="250"/>
      <c r="G14" s="250"/>
      <c r="H14" s="251"/>
    </row>
    <row r="15" spans="1:8" ht="15" customHeight="1">
      <c r="B15" s="1896" t="s">
        <v>78</v>
      </c>
      <c r="C15" s="1897"/>
      <c r="D15" s="427" t="s">
        <v>63</v>
      </c>
      <c r="E15" s="250"/>
      <c r="F15" s="250"/>
      <c r="G15" s="250"/>
      <c r="H15" s="251"/>
    </row>
    <row r="16" spans="1:8" ht="15" customHeight="1">
      <c r="B16" s="1898"/>
      <c r="C16" s="1899"/>
      <c r="D16" s="427" t="s">
        <v>62</v>
      </c>
      <c r="E16" s="250"/>
      <c r="F16" s="250"/>
      <c r="G16" s="250"/>
      <c r="H16" s="251"/>
    </row>
    <row r="17" spans="2:8" ht="15" customHeight="1">
      <c r="B17" s="1898"/>
      <c r="C17" s="1899"/>
      <c r="D17" s="427" t="s">
        <v>61</v>
      </c>
      <c r="E17" s="252"/>
      <c r="F17" s="252"/>
      <c r="G17" s="252"/>
      <c r="H17" s="251"/>
    </row>
    <row r="18" spans="2:8" ht="15" customHeight="1" thickBot="1">
      <c r="B18" s="1900"/>
      <c r="C18" s="1901"/>
      <c r="D18" s="769" t="s">
        <v>79</v>
      </c>
      <c r="E18" s="253"/>
      <c r="F18" s="253"/>
      <c r="G18" s="253"/>
      <c r="H18" s="254"/>
    </row>
    <row r="19" spans="2:8" ht="7.5" customHeight="1">
      <c r="B19" s="24"/>
      <c r="C19" s="24"/>
      <c r="D19" s="428"/>
      <c r="E19" s="18"/>
    </row>
    <row r="20" spans="2:8" ht="13" thickBot="1">
      <c r="B20" s="63" t="s">
        <v>77</v>
      </c>
      <c r="C20" s="236"/>
      <c r="D20" s="429"/>
      <c r="E20" s="238"/>
      <c r="F20" s="44"/>
      <c r="G20" s="40"/>
      <c r="H20" s="40"/>
    </row>
    <row r="21" spans="2:8" ht="15" customHeight="1" thickBot="1">
      <c r="B21" s="420" t="s">
        <v>72</v>
      </c>
      <c r="C21" s="421" t="s">
        <v>71</v>
      </c>
      <c r="D21" s="424"/>
      <c r="E21" s="422" t="s">
        <v>70</v>
      </c>
      <c r="F21" s="422" t="s">
        <v>69</v>
      </c>
      <c r="G21" s="422" t="s">
        <v>68</v>
      </c>
      <c r="H21" s="423" t="s">
        <v>67</v>
      </c>
    </row>
    <row r="22" spans="2:8" ht="15" customHeight="1" thickTop="1">
      <c r="B22" s="1902" t="s">
        <v>75</v>
      </c>
      <c r="C22" s="1904" t="s">
        <v>74</v>
      </c>
      <c r="D22" s="425" t="s">
        <v>63</v>
      </c>
      <c r="E22" s="862"/>
      <c r="F22" s="862"/>
      <c r="G22" s="862"/>
      <c r="H22" s="863"/>
    </row>
    <row r="23" spans="2:8" ht="15" customHeight="1">
      <c r="B23" s="1903"/>
      <c r="C23" s="1905"/>
      <c r="D23" s="426" t="s">
        <v>62</v>
      </c>
      <c r="E23" s="864"/>
      <c r="F23" s="865"/>
      <c r="G23" s="865"/>
      <c r="H23" s="251"/>
    </row>
    <row r="24" spans="2:8" ht="15" customHeight="1">
      <c r="B24" s="1903"/>
      <c r="C24" s="1905"/>
      <c r="D24" s="426" t="s">
        <v>61</v>
      </c>
      <c r="E24" s="866"/>
      <c r="F24" s="866"/>
      <c r="G24" s="866"/>
      <c r="H24" s="251"/>
    </row>
    <row r="25" spans="2:8" ht="24.75" customHeight="1">
      <c r="B25" s="1903"/>
      <c r="C25" s="1905"/>
      <c r="D25" s="768" t="s">
        <v>541</v>
      </c>
      <c r="E25" s="1907"/>
      <c r="F25" s="1908"/>
      <c r="G25" s="1908"/>
      <c r="H25" s="1909"/>
    </row>
    <row r="26" spans="2:8" ht="12.5">
      <c r="B26" s="382"/>
      <c r="C26" s="383"/>
      <c r="D26" s="426" t="s">
        <v>79</v>
      </c>
      <c r="E26" s="250"/>
      <c r="F26" s="250"/>
      <c r="G26" s="250"/>
      <c r="H26" s="251"/>
    </row>
    <row r="27" spans="2:8" ht="15" customHeight="1">
      <c r="B27" s="1896" t="s">
        <v>64</v>
      </c>
      <c r="C27" s="1897"/>
      <c r="D27" s="427" t="s">
        <v>63</v>
      </c>
      <c r="E27" s="250"/>
      <c r="F27" s="250"/>
      <c r="G27" s="250"/>
      <c r="H27" s="251"/>
    </row>
    <row r="28" spans="2:8" ht="15" customHeight="1">
      <c r="B28" s="1898"/>
      <c r="C28" s="1899"/>
      <c r="D28" s="427" t="s">
        <v>62</v>
      </c>
      <c r="E28" s="250"/>
      <c r="F28" s="250"/>
      <c r="G28" s="250"/>
      <c r="H28" s="251"/>
    </row>
    <row r="29" spans="2:8" ht="15" customHeight="1">
      <c r="B29" s="1898"/>
      <c r="C29" s="1899"/>
      <c r="D29" s="427" t="s">
        <v>61</v>
      </c>
      <c r="E29" s="252"/>
      <c r="F29" s="252"/>
      <c r="G29" s="252"/>
      <c r="H29" s="251"/>
    </row>
    <row r="30" spans="2:8" ht="15" customHeight="1">
      <c r="B30" s="1898"/>
      <c r="C30" s="1899"/>
      <c r="D30" s="427" t="s">
        <v>79</v>
      </c>
      <c r="E30" s="250"/>
      <c r="F30" s="250"/>
      <c r="G30" s="250"/>
      <c r="H30" s="251"/>
    </row>
    <row r="31" spans="2:8" ht="15" customHeight="1">
      <c r="B31" s="1896" t="s">
        <v>542</v>
      </c>
      <c r="C31" s="1897"/>
      <c r="D31" s="427" t="s">
        <v>63</v>
      </c>
      <c r="E31" s="250"/>
      <c r="F31" s="250"/>
      <c r="G31" s="250"/>
      <c r="H31" s="251"/>
    </row>
    <row r="32" spans="2:8" ht="15" customHeight="1">
      <c r="B32" s="1898"/>
      <c r="C32" s="1899"/>
      <c r="D32" s="427" t="s">
        <v>62</v>
      </c>
      <c r="E32" s="250"/>
      <c r="F32" s="250"/>
      <c r="G32" s="250"/>
      <c r="H32" s="251"/>
    </row>
    <row r="33" spans="2:8" ht="15" customHeight="1">
      <c r="B33" s="1898"/>
      <c r="C33" s="1899"/>
      <c r="D33" s="427" t="s">
        <v>61</v>
      </c>
      <c r="E33" s="252"/>
      <c r="F33" s="252"/>
      <c r="G33" s="252"/>
      <c r="H33" s="251"/>
    </row>
    <row r="34" spans="2:8" ht="15" customHeight="1" thickBot="1">
      <c r="B34" s="1900"/>
      <c r="C34" s="1901"/>
      <c r="D34" s="769" t="s">
        <v>79</v>
      </c>
      <c r="E34" s="253"/>
      <c r="F34" s="253"/>
      <c r="G34" s="253"/>
      <c r="H34" s="254"/>
    </row>
    <row r="35" spans="2:8" ht="12" customHeight="1">
      <c r="B35" s="24"/>
      <c r="C35" s="24"/>
      <c r="D35" s="428"/>
      <c r="E35" s="18"/>
    </row>
    <row r="36" spans="2:8" ht="13" thickBot="1">
      <c r="B36" s="63" t="s">
        <v>76</v>
      </c>
      <c r="C36" s="236"/>
      <c r="D36" s="429"/>
      <c r="E36" s="238"/>
      <c r="F36" s="44"/>
      <c r="G36" s="40"/>
      <c r="H36" s="40"/>
    </row>
    <row r="37" spans="2:8" ht="15" customHeight="1" thickBot="1">
      <c r="B37" s="420" t="s">
        <v>72</v>
      </c>
      <c r="C37" s="421" t="s">
        <v>71</v>
      </c>
      <c r="D37" s="424"/>
      <c r="E37" s="422" t="s">
        <v>70</v>
      </c>
      <c r="F37" s="422" t="s">
        <v>69</v>
      </c>
      <c r="G37" s="422" t="s">
        <v>68</v>
      </c>
      <c r="H37" s="423" t="s">
        <v>67</v>
      </c>
    </row>
    <row r="38" spans="2:8" ht="15" customHeight="1" thickTop="1">
      <c r="B38" s="1902" t="s">
        <v>75</v>
      </c>
      <c r="C38" s="1904" t="s">
        <v>74</v>
      </c>
      <c r="D38" s="425" t="s">
        <v>63</v>
      </c>
      <c r="E38" s="862"/>
      <c r="F38" s="862"/>
      <c r="G38" s="862"/>
      <c r="H38" s="863"/>
    </row>
    <row r="39" spans="2:8" ht="15" customHeight="1">
      <c r="B39" s="1903"/>
      <c r="C39" s="1905"/>
      <c r="D39" s="426" t="s">
        <v>62</v>
      </c>
      <c r="E39" s="864"/>
      <c r="F39" s="865"/>
      <c r="G39" s="865"/>
      <c r="H39" s="251"/>
    </row>
    <row r="40" spans="2:8" ht="15" customHeight="1">
      <c r="B40" s="1903"/>
      <c r="C40" s="1905"/>
      <c r="D40" s="426" t="s">
        <v>61</v>
      </c>
      <c r="E40" s="866"/>
      <c r="F40" s="866"/>
      <c r="G40" s="866"/>
      <c r="H40" s="251"/>
    </row>
    <row r="41" spans="2:8" ht="28.4" customHeight="1">
      <c r="B41" s="1903"/>
      <c r="C41" s="1905"/>
      <c r="D41" s="768" t="s">
        <v>541</v>
      </c>
      <c r="E41" s="1907"/>
      <c r="F41" s="1908"/>
      <c r="G41" s="1908"/>
      <c r="H41" s="1909"/>
    </row>
    <row r="42" spans="2:8" ht="12.5">
      <c r="B42" s="382"/>
      <c r="C42" s="383"/>
      <c r="D42" s="426" t="s">
        <v>79</v>
      </c>
      <c r="E42" s="250"/>
      <c r="F42" s="250"/>
      <c r="G42" s="250"/>
      <c r="H42" s="251"/>
    </row>
    <row r="43" spans="2:8" ht="15" customHeight="1">
      <c r="B43" s="1896" t="s">
        <v>64</v>
      </c>
      <c r="C43" s="1897"/>
      <c r="D43" s="427" t="s">
        <v>63</v>
      </c>
      <c r="E43" s="250"/>
      <c r="F43" s="250"/>
      <c r="G43" s="250"/>
      <c r="H43" s="251"/>
    </row>
    <row r="44" spans="2:8" ht="15" customHeight="1">
      <c r="B44" s="1898"/>
      <c r="C44" s="1899"/>
      <c r="D44" s="427" t="s">
        <v>62</v>
      </c>
      <c r="E44" s="250"/>
      <c r="F44" s="250"/>
      <c r="G44" s="250"/>
      <c r="H44" s="251"/>
    </row>
    <row r="45" spans="2:8" ht="15" customHeight="1">
      <c r="B45" s="1898"/>
      <c r="C45" s="1899"/>
      <c r="D45" s="427" t="s">
        <v>61</v>
      </c>
      <c r="E45" s="252"/>
      <c r="F45" s="252"/>
      <c r="G45" s="252"/>
      <c r="H45" s="251"/>
    </row>
    <row r="46" spans="2:8" ht="15" customHeight="1">
      <c r="B46" s="1898"/>
      <c r="C46" s="1899"/>
      <c r="D46" s="427" t="s">
        <v>79</v>
      </c>
      <c r="E46" s="250"/>
      <c r="F46" s="250"/>
      <c r="G46" s="250"/>
      <c r="H46" s="251"/>
    </row>
    <row r="47" spans="2:8" ht="15" customHeight="1">
      <c r="B47" s="1896" t="s">
        <v>543</v>
      </c>
      <c r="C47" s="1897"/>
      <c r="D47" s="427" t="s">
        <v>63</v>
      </c>
      <c r="E47" s="250"/>
      <c r="F47" s="250"/>
      <c r="G47" s="250"/>
      <c r="H47" s="251"/>
    </row>
    <row r="48" spans="2:8" ht="15" customHeight="1">
      <c r="B48" s="1898"/>
      <c r="C48" s="1899"/>
      <c r="D48" s="427" t="s">
        <v>62</v>
      </c>
      <c r="E48" s="250"/>
      <c r="F48" s="250"/>
      <c r="G48" s="250"/>
      <c r="H48" s="251"/>
    </row>
    <row r="49" spans="2:8" ht="15" customHeight="1">
      <c r="B49" s="1898"/>
      <c r="C49" s="1899"/>
      <c r="D49" s="427" t="s">
        <v>61</v>
      </c>
      <c r="E49" s="252"/>
      <c r="F49" s="252"/>
      <c r="G49" s="252"/>
      <c r="H49" s="251"/>
    </row>
    <row r="50" spans="2:8" ht="15" customHeight="1" thickBot="1">
      <c r="B50" s="1900"/>
      <c r="C50" s="1901"/>
      <c r="D50" s="769" t="s">
        <v>79</v>
      </c>
      <c r="E50" s="253"/>
      <c r="F50" s="253"/>
      <c r="G50" s="253"/>
      <c r="H50" s="254"/>
    </row>
    <row r="51" spans="2:8" ht="13.5" customHeight="1">
      <c r="B51" s="24"/>
      <c r="C51" s="24"/>
      <c r="D51" s="428"/>
      <c r="E51" s="18"/>
    </row>
    <row r="52" spans="2:8" ht="12.5">
      <c r="B52" s="63" t="s">
        <v>73</v>
      </c>
      <c r="C52" s="236"/>
      <c r="D52" s="429"/>
      <c r="E52" s="238"/>
      <c r="F52" s="44"/>
      <c r="G52" s="40"/>
      <c r="H52" s="40"/>
    </row>
    <row r="53" spans="2:8" ht="2.25" customHeight="1" thickBot="1">
      <c r="B53" s="19"/>
      <c r="C53" s="19"/>
      <c r="D53" s="430"/>
      <c r="E53" s="18"/>
      <c r="F53" s="18"/>
      <c r="G53" s="18"/>
    </row>
    <row r="54" spans="2:8" ht="15" customHeight="1" thickBot="1">
      <c r="B54" s="420" t="s">
        <v>72</v>
      </c>
      <c r="C54" s="421" t="s">
        <v>71</v>
      </c>
      <c r="D54" s="424"/>
      <c r="E54" s="422" t="s">
        <v>70</v>
      </c>
      <c r="F54" s="422" t="s">
        <v>69</v>
      </c>
      <c r="G54" s="422" t="s">
        <v>68</v>
      </c>
      <c r="H54" s="423" t="s">
        <v>67</v>
      </c>
    </row>
    <row r="55" spans="2:8" ht="15" customHeight="1" thickTop="1">
      <c r="B55" s="1902" t="s">
        <v>75</v>
      </c>
      <c r="C55" s="1904" t="s">
        <v>74</v>
      </c>
      <c r="D55" s="425" t="s">
        <v>63</v>
      </c>
      <c r="E55" s="862"/>
      <c r="F55" s="862"/>
      <c r="G55" s="862"/>
      <c r="H55" s="863"/>
    </row>
    <row r="56" spans="2:8" ht="15" customHeight="1">
      <c r="B56" s="1903"/>
      <c r="C56" s="1905"/>
      <c r="D56" s="426" t="s">
        <v>62</v>
      </c>
      <c r="E56" s="864"/>
      <c r="F56" s="865"/>
      <c r="G56" s="865"/>
      <c r="H56" s="251"/>
    </row>
    <row r="57" spans="2:8" ht="15" customHeight="1">
      <c r="B57" s="1903"/>
      <c r="C57" s="1905"/>
      <c r="D57" s="426" t="s">
        <v>61</v>
      </c>
      <c r="E57" s="866"/>
      <c r="F57" s="866"/>
      <c r="G57" s="866"/>
      <c r="H57" s="251"/>
    </row>
    <row r="58" spans="2:8" ht="28.4" customHeight="1">
      <c r="B58" s="1903"/>
      <c r="C58" s="1905"/>
      <c r="D58" s="768" t="s">
        <v>541</v>
      </c>
      <c r="E58" s="1907"/>
      <c r="F58" s="1908"/>
      <c r="G58" s="1908"/>
      <c r="H58" s="1909"/>
    </row>
    <row r="59" spans="2:8" ht="12.5">
      <c r="B59" s="382"/>
      <c r="C59" s="383"/>
      <c r="D59" s="426" t="s">
        <v>79</v>
      </c>
      <c r="E59" s="250"/>
      <c r="F59" s="250"/>
      <c r="G59" s="250"/>
      <c r="H59" s="251"/>
    </row>
    <row r="60" spans="2:8" ht="15" customHeight="1">
      <c r="B60" s="1896" t="s">
        <v>64</v>
      </c>
      <c r="C60" s="1897"/>
      <c r="D60" s="427" t="s">
        <v>63</v>
      </c>
      <c r="E60" s="250"/>
      <c r="F60" s="250"/>
      <c r="G60" s="250"/>
      <c r="H60" s="251"/>
    </row>
    <row r="61" spans="2:8" ht="15" customHeight="1">
      <c r="B61" s="1898"/>
      <c r="C61" s="1899"/>
      <c r="D61" s="427" t="s">
        <v>62</v>
      </c>
      <c r="E61" s="250"/>
      <c r="F61" s="250"/>
      <c r="G61" s="250"/>
      <c r="H61" s="251"/>
    </row>
    <row r="62" spans="2:8" ht="15" customHeight="1">
      <c r="B62" s="1898"/>
      <c r="C62" s="1899"/>
      <c r="D62" s="427" t="s">
        <v>61</v>
      </c>
      <c r="E62" s="252"/>
      <c r="F62" s="252"/>
      <c r="G62" s="252"/>
      <c r="H62" s="251"/>
    </row>
    <row r="63" spans="2:8" ht="15" customHeight="1">
      <c r="B63" s="1898"/>
      <c r="C63" s="1899"/>
      <c r="D63" s="427" t="s">
        <v>79</v>
      </c>
      <c r="E63" s="250"/>
      <c r="F63" s="250"/>
      <c r="G63" s="250"/>
      <c r="H63" s="251"/>
    </row>
    <row r="64" spans="2:8" ht="15" customHeight="1">
      <c r="B64" s="1896" t="s">
        <v>544</v>
      </c>
      <c r="C64" s="1897"/>
      <c r="D64" s="427" t="s">
        <v>63</v>
      </c>
      <c r="E64" s="250"/>
      <c r="F64" s="250"/>
      <c r="G64" s="250"/>
      <c r="H64" s="251"/>
    </row>
    <row r="65" spans="1:8" ht="15" customHeight="1">
      <c r="B65" s="1898"/>
      <c r="C65" s="1899"/>
      <c r="D65" s="427" t="s">
        <v>62</v>
      </c>
      <c r="E65" s="250"/>
      <c r="F65" s="250"/>
      <c r="G65" s="250"/>
      <c r="H65" s="251"/>
    </row>
    <row r="66" spans="1:8" ht="15" customHeight="1">
      <c r="B66" s="1898"/>
      <c r="C66" s="1899"/>
      <c r="D66" s="427" t="s">
        <v>61</v>
      </c>
      <c r="E66" s="252"/>
      <c r="F66" s="252"/>
      <c r="G66" s="252"/>
      <c r="H66" s="251"/>
    </row>
    <row r="67" spans="1:8" ht="15" customHeight="1" thickBot="1">
      <c r="B67" s="1900"/>
      <c r="C67" s="1901"/>
      <c r="D67" s="769" t="s">
        <v>79</v>
      </c>
      <c r="E67" s="253"/>
      <c r="F67" s="253"/>
      <c r="G67" s="253"/>
      <c r="H67" s="254"/>
    </row>
    <row r="68" spans="1:8" ht="15" customHeight="1">
      <c r="B68" s="432"/>
      <c r="C68" s="432"/>
      <c r="D68" s="433"/>
      <c r="E68" s="434"/>
      <c r="F68" s="434"/>
      <c r="G68" s="434"/>
      <c r="H68" s="196"/>
    </row>
    <row r="69" spans="1:8" s="14" customFormat="1" ht="12">
      <c r="A69" s="15" t="s">
        <v>60</v>
      </c>
      <c r="B69" s="15"/>
      <c r="C69" s="15"/>
      <c r="D69" s="17"/>
      <c r="E69" s="17"/>
      <c r="F69" s="16"/>
      <c r="G69" s="15"/>
      <c r="H69" s="15"/>
    </row>
    <row r="70" spans="1:8" s="14" customFormat="1" ht="23">
      <c r="A70" s="12" t="s">
        <v>59</v>
      </c>
      <c r="B70" s="387" t="s">
        <v>58</v>
      </c>
      <c r="C70" s="387"/>
      <c r="D70" s="431"/>
      <c r="E70" s="387"/>
      <c r="F70" s="387"/>
      <c r="G70" s="387"/>
      <c r="H70" s="15"/>
    </row>
    <row r="71" spans="1:8" s="14" customFormat="1" ht="24" customHeight="1">
      <c r="A71" s="12" t="s">
        <v>57</v>
      </c>
      <c r="B71" s="387" t="s">
        <v>820</v>
      </c>
      <c r="C71" s="512"/>
      <c r="D71" s="513"/>
      <c r="E71" s="512"/>
      <c r="F71" s="512"/>
      <c r="G71" s="512"/>
      <c r="H71" s="512"/>
    </row>
    <row r="72" spans="1:8" s="14" customFormat="1" ht="36" customHeight="1">
      <c r="A72" s="12" t="s">
        <v>56</v>
      </c>
      <c r="B72" s="1906" t="s">
        <v>813</v>
      </c>
      <c r="C72" s="1906"/>
      <c r="D72" s="1906"/>
      <c r="E72" s="1906"/>
      <c r="F72" s="1906"/>
      <c r="G72" s="1906"/>
      <c r="H72" s="1906"/>
    </row>
    <row r="73" spans="1:8" s="14" customFormat="1" ht="24" customHeight="1">
      <c r="A73" s="12" t="s">
        <v>54</v>
      </c>
      <c r="B73" s="387" t="s">
        <v>520</v>
      </c>
      <c r="C73" s="512"/>
      <c r="D73" s="513"/>
      <c r="E73" s="512"/>
      <c r="F73" s="512"/>
      <c r="G73" s="512"/>
      <c r="H73" s="512"/>
    </row>
    <row r="74" spans="1:8" s="13" customFormat="1" ht="36" customHeight="1">
      <c r="A74" s="12" t="s">
        <v>53</v>
      </c>
      <c r="B74" s="1906" t="s">
        <v>521</v>
      </c>
      <c r="C74" s="1906"/>
      <c r="D74" s="1906"/>
      <c r="E74" s="1906"/>
      <c r="F74" s="1906"/>
      <c r="G74" s="1906"/>
      <c r="H74" s="1906"/>
    </row>
    <row r="75" spans="1:8" ht="23">
      <c r="A75" s="12" t="s">
        <v>51</v>
      </c>
      <c r="B75" s="387" t="s">
        <v>50</v>
      </c>
      <c r="C75" s="387"/>
      <c r="D75" s="431"/>
      <c r="E75" s="387"/>
      <c r="F75" s="387"/>
      <c r="G75" s="387"/>
      <c r="H75" s="11"/>
    </row>
    <row r="76" spans="1:8" ht="23">
      <c r="A76" s="12" t="s">
        <v>49</v>
      </c>
      <c r="B76" s="387" t="s">
        <v>48</v>
      </c>
      <c r="C76" s="387"/>
      <c r="D76" s="431"/>
      <c r="E76" s="387"/>
      <c r="F76" s="387"/>
      <c r="G76" s="387"/>
      <c r="H76" s="11"/>
    </row>
    <row r="77" spans="1:8" ht="48" customHeight="1">
      <c r="A77" s="770" t="s">
        <v>47</v>
      </c>
      <c r="B77" s="1906" t="s">
        <v>46</v>
      </c>
      <c r="C77" s="1906"/>
      <c r="D77" s="1906"/>
      <c r="E77" s="1906"/>
      <c r="F77" s="1906"/>
      <c r="G77" s="1906"/>
      <c r="H77" s="1906"/>
    </row>
    <row r="78" spans="1:8" ht="27.65" customHeight="1">
      <c r="A78" s="770" t="s">
        <v>45</v>
      </c>
      <c r="B78" s="1906" t="s">
        <v>44</v>
      </c>
      <c r="C78" s="1906"/>
      <c r="D78" s="1906"/>
      <c r="E78" s="1906"/>
      <c r="F78" s="1906"/>
      <c r="G78" s="1906"/>
      <c r="H78" s="1906"/>
    </row>
  </sheetData>
  <mergeCells count="24">
    <mergeCell ref="B74:H74"/>
    <mergeCell ref="B72:H72"/>
    <mergeCell ref="B77:H77"/>
    <mergeCell ref="B78:H78"/>
    <mergeCell ref="E9:H9"/>
    <mergeCell ref="E25:H25"/>
    <mergeCell ref="E41:H41"/>
    <mergeCell ref="B6:B9"/>
    <mergeCell ref="C6:C9"/>
    <mergeCell ref="B11:C14"/>
    <mergeCell ref="B15:C18"/>
    <mergeCell ref="E58:H58"/>
    <mergeCell ref="B60:C63"/>
    <mergeCell ref="B64:C67"/>
    <mergeCell ref="B22:B25"/>
    <mergeCell ref="C22:C25"/>
    <mergeCell ref="B47:C50"/>
    <mergeCell ref="B55:B58"/>
    <mergeCell ref="C55:C58"/>
    <mergeCell ref="B27:C30"/>
    <mergeCell ref="B31:C34"/>
    <mergeCell ref="B38:B41"/>
    <mergeCell ref="C38:C41"/>
    <mergeCell ref="B43:C46"/>
  </mergeCells>
  <phoneticPr fontId="14"/>
  <pageMargins left="0.62992125984251968" right="0.23622047244094491" top="0.74803149606299213" bottom="0.74803149606299213" header="0.31496062992125984" footer="0.31496062992125984"/>
  <pageSetup paperSize="9" scale="91" firstPageNumber="17" fitToHeight="23456" orientation="landscape" useFirstPageNumber="1" r:id="rId1"/>
  <headerFooter alignWithMargins="0">
    <oddFooter xml:space="preserve">&amp;R
</oddFooter>
  </headerFooter>
  <rowBreaks count="2" manualBreakCount="2">
    <brk id="35" max="7" man="1"/>
    <brk id="68" max="7"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A46C5E-9E49-4448-8D4D-2511A543CECE}">
  <sheetPr codeName="Sheet12"/>
  <dimension ref="A1:J17"/>
  <sheetViews>
    <sheetView view="pageBreakPreview" zoomScaleNormal="100" zoomScaleSheetLayoutView="100" workbookViewId="0"/>
  </sheetViews>
  <sheetFormatPr defaultRowHeight="18.75" customHeight="1"/>
  <cols>
    <col min="1" max="1" width="4.08203125" style="28" customWidth="1"/>
    <col min="2" max="2" width="18.83203125" style="28" customWidth="1"/>
    <col min="3" max="6" width="12" style="28" customWidth="1"/>
    <col min="7" max="9" width="15.5" style="28" customWidth="1"/>
    <col min="10" max="255" width="8.83203125" style="28"/>
    <col min="256" max="257" width="2.5" style="28" customWidth="1"/>
    <col min="258" max="258" width="18.83203125" style="28" customWidth="1"/>
    <col min="259" max="262" width="12" style="28" customWidth="1"/>
    <col min="263" max="265" width="15.5" style="28" customWidth="1"/>
    <col min="266" max="511" width="8.83203125" style="28"/>
    <col min="512" max="513" width="2.5" style="28" customWidth="1"/>
    <col min="514" max="514" width="18.83203125" style="28" customWidth="1"/>
    <col min="515" max="518" width="12" style="28" customWidth="1"/>
    <col min="519" max="521" width="15.5" style="28" customWidth="1"/>
    <col min="522" max="767" width="8.83203125" style="28"/>
    <col min="768" max="769" width="2.5" style="28" customWidth="1"/>
    <col min="770" max="770" width="18.83203125" style="28" customWidth="1"/>
    <col min="771" max="774" width="12" style="28" customWidth="1"/>
    <col min="775" max="777" width="15.5" style="28" customWidth="1"/>
    <col min="778" max="1023" width="8.83203125" style="28"/>
    <col min="1024" max="1025" width="2.5" style="28" customWidth="1"/>
    <col min="1026" max="1026" width="18.83203125" style="28" customWidth="1"/>
    <col min="1027" max="1030" width="12" style="28" customWidth="1"/>
    <col min="1031" max="1033" width="15.5" style="28" customWidth="1"/>
    <col min="1034" max="1279" width="8.83203125" style="28"/>
    <col min="1280" max="1281" width="2.5" style="28" customWidth="1"/>
    <col min="1282" max="1282" width="18.83203125" style="28" customWidth="1"/>
    <col min="1283" max="1286" width="12" style="28" customWidth="1"/>
    <col min="1287" max="1289" width="15.5" style="28" customWidth="1"/>
    <col min="1290" max="1535" width="8.83203125" style="28"/>
    <col min="1536" max="1537" width="2.5" style="28" customWidth="1"/>
    <col min="1538" max="1538" width="18.83203125" style="28" customWidth="1"/>
    <col min="1539" max="1542" width="12" style="28" customWidth="1"/>
    <col min="1543" max="1545" width="15.5" style="28" customWidth="1"/>
    <col min="1546" max="1791" width="8.83203125" style="28"/>
    <col min="1792" max="1793" width="2.5" style="28" customWidth="1"/>
    <col min="1794" max="1794" width="18.83203125" style="28" customWidth="1"/>
    <col min="1795" max="1798" width="12" style="28" customWidth="1"/>
    <col min="1799" max="1801" width="15.5" style="28" customWidth="1"/>
    <col min="1802" max="2047" width="8.83203125" style="28"/>
    <col min="2048" max="2049" width="2.5" style="28" customWidth="1"/>
    <col min="2050" max="2050" width="18.83203125" style="28" customWidth="1"/>
    <col min="2051" max="2054" width="12" style="28" customWidth="1"/>
    <col min="2055" max="2057" width="15.5" style="28" customWidth="1"/>
    <col min="2058" max="2303" width="8.83203125" style="28"/>
    <col min="2304" max="2305" width="2.5" style="28" customWidth="1"/>
    <col min="2306" max="2306" width="18.83203125" style="28" customWidth="1"/>
    <col min="2307" max="2310" width="12" style="28" customWidth="1"/>
    <col min="2311" max="2313" width="15.5" style="28" customWidth="1"/>
    <col min="2314" max="2559" width="8.83203125" style="28"/>
    <col min="2560" max="2561" width="2.5" style="28" customWidth="1"/>
    <col min="2562" max="2562" width="18.83203125" style="28" customWidth="1"/>
    <col min="2563" max="2566" width="12" style="28" customWidth="1"/>
    <col min="2567" max="2569" width="15.5" style="28" customWidth="1"/>
    <col min="2570" max="2815" width="8.83203125" style="28"/>
    <col min="2816" max="2817" width="2.5" style="28" customWidth="1"/>
    <col min="2818" max="2818" width="18.83203125" style="28" customWidth="1"/>
    <col min="2819" max="2822" width="12" style="28" customWidth="1"/>
    <col min="2823" max="2825" width="15.5" style="28" customWidth="1"/>
    <col min="2826" max="3071" width="8.83203125" style="28"/>
    <col min="3072" max="3073" width="2.5" style="28" customWidth="1"/>
    <col min="3074" max="3074" width="18.83203125" style="28" customWidth="1"/>
    <col min="3075" max="3078" width="12" style="28" customWidth="1"/>
    <col min="3079" max="3081" width="15.5" style="28" customWidth="1"/>
    <col min="3082" max="3327" width="8.83203125" style="28"/>
    <col min="3328" max="3329" width="2.5" style="28" customWidth="1"/>
    <col min="3330" max="3330" width="18.83203125" style="28" customWidth="1"/>
    <col min="3331" max="3334" width="12" style="28" customWidth="1"/>
    <col min="3335" max="3337" width="15.5" style="28" customWidth="1"/>
    <col min="3338" max="3583" width="8.83203125" style="28"/>
    <col min="3584" max="3585" width="2.5" style="28" customWidth="1"/>
    <col min="3586" max="3586" width="18.83203125" style="28" customWidth="1"/>
    <col min="3587" max="3590" width="12" style="28" customWidth="1"/>
    <col min="3591" max="3593" width="15.5" style="28" customWidth="1"/>
    <col min="3594" max="3839" width="8.83203125" style="28"/>
    <col min="3840" max="3841" width="2.5" style="28" customWidth="1"/>
    <col min="3842" max="3842" width="18.83203125" style="28" customWidth="1"/>
    <col min="3843" max="3846" width="12" style="28" customWidth="1"/>
    <col min="3847" max="3849" width="15.5" style="28" customWidth="1"/>
    <col min="3850" max="4095" width="8.83203125" style="28"/>
    <col min="4096" max="4097" width="2.5" style="28" customWidth="1"/>
    <col min="4098" max="4098" width="18.83203125" style="28" customWidth="1"/>
    <col min="4099" max="4102" width="12" style="28" customWidth="1"/>
    <col min="4103" max="4105" width="15.5" style="28" customWidth="1"/>
    <col min="4106" max="4351" width="8.83203125" style="28"/>
    <col min="4352" max="4353" width="2.5" style="28" customWidth="1"/>
    <col min="4354" max="4354" width="18.83203125" style="28" customWidth="1"/>
    <col min="4355" max="4358" width="12" style="28" customWidth="1"/>
    <col min="4359" max="4361" width="15.5" style="28" customWidth="1"/>
    <col min="4362" max="4607" width="8.83203125" style="28"/>
    <col min="4608" max="4609" width="2.5" style="28" customWidth="1"/>
    <col min="4610" max="4610" width="18.83203125" style="28" customWidth="1"/>
    <col min="4611" max="4614" width="12" style="28" customWidth="1"/>
    <col min="4615" max="4617" width="15.5" style="28" customWidth="1"/>
    <col min="4618" max="4863" width="8.83203125" style="28"/>
    <col min="4864" max="4865" width="2.5" style="28" customWidth="1"/>
    <col min="4866" max="4866" width="18.83203125" style="28" customWidth="1"/>
    <col min="4867" max="4870" width="12" style="28" customWidth="1"/>
    <col min="4871" max="4873" width="15.5" style="28" customWidth="1"/>
    <col min="4874" max="5119" width="8.83203125" style="28"/>
    <col min="5120" max="5121" width="2.5" style="28" customWidth="1"/>
    <col min="5122" max="5122" width="18.83203125" style="28" customWidth="1"/>
    <col min="5123" max="5126" width="12" style="28" customWidth="1"/>
    <col min="5127" max="5129" width="15.5" style="28" customWidth="1"/>
    <col min="5130" max="5375" width="8.83203125" style="28"/>
    <col min="5376" max="5377" width="2.5" style="28" customWidth="1"/>
    <col min="5378" max="5378" width="18.83203125" style="28" customWidth="1"/>
    <col min="5379" max="5382" width="12" style="28" customWidth="1"/>
    <col min="5383" max="5385" width="15.5" style="28" customWidth="1"/>
    <col min="5386" max="5631" width="8.83203125" style="28"/>
    <col min="5632" max="5633" width="2.5" style="28" customWidth="1"/>
    <col min="5634" max="5634" width="18.83203125" style="28" customWidth="1"/>
    <col min="5635" max="5638" width="12" style="28" customWidth="1"/>
    <col min="5639" max="5641" width="15.5" style="28" customWidth="1"/>
    <col min="5642" max="5887" width="8.83203125" style="28"/>
    <col min="5888" max="5889" width="2.5" style="28" customWidth="1"/>
    <col min="5890" max="5890" width="18.83203125" style="28" customWidth="1"/>
    <col min="5891" max="5894" width="12" style="28" customWidth="1"/>
    <col min="5895" max="5897" width="15.5" style="28" customWidth="1"/>
    <col min="5898" max="6143" width="8.83203125" style="28"/>
    <col min="6144" max="6145" width="2.5" style="28" customWidth="1"/>
    <col min="6146" max="6146" width="18.83203125" style="28" customWidth="1"/>
    <col min="6147" max="6150" width="12" style="28" customWidth="1"/>
    <col min="6151" max="6153" width="15.5" style="28" customWidth="1"/>
    <col min="6154" max="6399" width="8.83203125" style="28"/>
    <col min="6400" max="6401" width="2.5" style="28" customWidth="1"/>
    <col min="6402" max="6402" width="18.83203125" style="28" customWidth="1"/>
    <col min="6403" max="6406" width="12" style="28" customWidth="1"/>
    <col min="6407" max="6409" width="15.5" style="28" customWidth="1"/>
    <col min="6410" max="6655" width="8.83203125" style="28"/>
    <col min="6656" max="6657" width="2.5" style="28" customWidth="1"/>
    <col min="6658" max="6658" width="18.83203125" style="28" customWidth="1"/>
    <col min="6659" max="6662" width="12" style="28" customWidth="1"/>
    <col min="6663" max="6665" width="15.5" style="28" customWidth="1"/>
    <col min="6666" max="6911" width="8.83203125" style="28"/>
    <col min="6912" max="6913" width="2.5" style="28" customWidth="1"/>
    <col min="6914" max="6914" width="18.83203125" style="28" customWidth="1"/>
    <col min="6915" max="6918" width="12" style="28" customWidth="1"/>
    <col min="6919" max="6921" width="15.5" style="28" customWidth="1"/>
    <col min="6922" max="7167" width="8.83203125" style="28"/>
    <col min="7168" max="7169" width="2.5" style="28" customWidth="1"/>
    <col min="7170" max="7170" width="18.83203125" style="28" customWidth="1"/>
    <col min="7171" max="7174" width="12" style="28" customWidth="1"/>
    <col min="7175" max="7177" width="15.5" style="28" customWidth="1"/>
    <col min="7178" max="7423" width="8.83203125" style="28"/>
    <col min="7424" max="7425" width="2.5" style="28" customWidth="1"/>
    <col min="7426" max="7426" width="18.83203125" style="28" customWidth="1"/>
    <col min="7427" max="7430" width="12" style="28" customWidth="1"/>
    <col min="7431" max="7433" width="15.5" style="28" customWidth="1"/>
    <col min="7434" max="7679" width="8.83203125" style="28"/>
    <col min="7680" max="7681" width="2.5" style="28" customWidth="1"/>
    <col min="7682" max="7682" width="18.83203125" style="28" customWidth="1"/>
    <col min="7683" max="7686" width="12" style="28" customWidth="1"/>
    <col min="7687" max="7689" width="15.5" style="28" customWidth="1"/>
    <col min="7690" max="7935" width="8.83203125" style="28"/>
    <col min="7936" max="7937" width="2.5" style="28" customWidth="1"/>
    <col min="7938" max="7938" width="18.83203125" style="28" customWidth="1"/>
    <col min="7939" max="7942" width="12" style="28" customWidth="1"/>
    <col min="7943" max="7945" width="15.5" style="28" customWidth="1"/>
    <col min="7946" max="8191" width="8.83203125" style="28"/>
    <col min="8192" max="8193" width="2.5" style="28" customWidth="1"/>
    <col min="8194" max="8194" width="18.83203125" style="28" customWidth="1"/>
    <col min="8195" max="8198" width="12" style="28" customWidth="1"/>
    <col min="8199" max="8201" width="15.5" style="28" customWidth="1"/>
    <col min="8202" max="8447" width="8.83203125" style="28"/>
    <col min="8448" max="8449" width="2.5" style="28" customWidth="1"/>
    <col min="8450" max="8450" width="18.83203125" style="28" customWidth="1"/>
    <col min="8451" max="8454" width="12" style="28" customWidth="1"/>
    <col min="8455" max="8457" width="15.5" style="28" customWidth="1"/>
    <col min="8458" max="8703" width="8.83203125" style="28"/>
    <col min="8704" max="8705" width="2.5" style="28" customWidth="1"/>
    <col min="8706" max="8706" width="18.83203125" style="28" customWidth="1"/>
    <col min="8707" max="8710" width="12" style="28" customWidth="1"/>
    <col min="8711" max="8713" width="15.5" style="28" customWidth="1"/>
    <col min="8714" max="8959" width="8.83203125" style="28"/>
    <col min="8960" max="8961" width="2.5" style="28" customWidth="1"/>
    <col min="8962" max="8962" width="18.83203125" style="28" customWidth="1"/>
    <col min="8963" max="8966" width="12" style="28" customWidth="1"/>
    <col min="8967" max="8969" width="15.5" style="28" customWidth="1"/>
    <col min="8970" max="9215" width="8.83203125" style="28"/>
    <col min="9216" max="9217" width="2.5" style="28" customWidth="1"/>
    <col min="9218" max="9218" width="18.83203125" style="28" customWidth="1"/>
    <col min="9219" max="9222" width="12" style="28" customWidth="1"/>
    <col min="9223" max="9225" width="15.5" style="28" customWidth="1"/>
    <col min="9226" max="9471" width="8.83203125" style="28"/>
    <col min="9472" max="9473" width="2.5" style="28" customWidth="1"/>
    <col min="9474" max="9474" width="18.83203125" style="28" customWidth="1"/>
    <col min="9475" max="9478" width="12" style="28" customWidth="1"/>
    <col min="9479" max="9481" width="15.5" style="28" customWidth="1"/>
    <col min="9482" max="9727" width="8.83203125" style="28"/>
    <col min="9728" max="9729" width="2.5" style="28" customWidth="1"/>
    <col min="9730" max="9730" width="18.83203125" style="28" customWidth="1"/>
    <col min="9731" max="9734" width="12" style="28" customWidth="1"/>
    <col min="9735" max="9737" width="15.5" style="28" customWidth="1"/>
    <col min="9738" max="9983" width="8.83203125" style="28"/>
    <col min="9984" max="9985" width="2.5" style="28" customWidth="1"/>
    <col min="9986" max="9986" width="18.83203125" style="28" customWidth="1"/>
    <col min="9987" max="9990" width="12" style="28" customWidth="1"/>
    <col min="9991" max="9993" width="15.5" style="28" customWidth="1"/>
    <col min="9994" max="10239" width="8.83203125" style="28"/>
    <col min="10240" max="10241" width="2.5" style="28" customWidth="1"/>
    <col min="10242" max="10242" width="18.83203125" style="28" customWidth="1"/>
    <col min="10243" max="10246" width="12" style="28" customWidth="1"/>
    <col min="10247" max="10249" width="15.5" style="28" customWidth="1"/>
    <col min="10250" max="10495" width="8.83203125" style="28"/>
    <col min="10496" max="10497" width="2.5" style="28" customWidth="1"/>
    <col min="10498" max="10498" width="18.83203125" style="28" customWidth="1"/>
    <col min="10499" max="10502" width="12" style="28" customWidth="1"/>
    <col min="10503" max="10505" width="15.5" style="28" customWidth="1"/>
    <col min="10506" max="10751" width="8.83203125" style="28"/>
    <col min="10752" max="10753" width="2.5" style="28" customWidth="1"/>
    <col min="10754" max="10754" width="18.83203125" style="28" customWidth="1"/>
    <col min="10755" max="10758" width="12" style="28" customWidth="1"/>
    <col min="10759" max="10761" width="15.5" style="28" customWidth="1"/>
    <col min="10762" max="11007" width="8.83203125" style="28"/>
    <col min="11008" max="11009" width="2.5" style="28" customWidth="1"/>
    <col min="11010" max="11010" width="18.83203125" style="28" customWidth="1"/>
    <col min="11011" max="11014" width="12" style="28" customWidth="1"/>
    <col min="11015" max="11017" width="15.5" style="28" customWidth="1"/>
    <col min="11018" max="11263" width="8.83203125" style="28"/>
    <col min="11264" max="11265" width="2.5" style="28" customWidth="1"/>
    <col min="11266" max="11266" width="18.83203125" style="28" customWidth="1"/>
    <col min="11267" max="11270" width="12" style="28" customWidth="1"/>
    <col min="11271" max="11273" width="15.5" style="28" customWidth="1"/>
    <col min="11274" max="11519" width="8.83203125" style="28"/>
    <col min="11520" max="11521" width="2.5" style="28" customWidth="1"/>
    <col min="11522" max="11522" width="18.83203125" style="28" customWidth="1"/>
    <col min="11523" max="11526" width="12" style="28" customWidth="1"/>
    <col min="11527" max="11529" width="15.5" style="28" customWidth="1"/>
    <col min="11530" max="11775" width="8.83203125" style="28"/>
    <col min="11776" max="11777" width="2.5" style="28" customWidth="1"/>
    <col min="11778" max="11778" width="18.83203125" style="28" customWidth="1"/>
    <col min="11779" max="11782" width="12" style="28" customWidth="1"/>
    <col min="11783" max="11785" width="15.5" style="28" customWidth="1"/>
    <col min="11786" max="12031" width="8.83203125" style="28"/>
    <col min="12032" max="12033" width="2.5" style="28" customWidth="1"/>
    <col min="12034" max="12034" width="18.83203125" style="28" customWidth="1"/>
    <col min="12035" max="12038" width="12" style="28" customWidth="1"/>
    <col min="12039" max="12041" width="15.5" style="28" customWidth="1"/>
    <col min="12042" max="12287" width="8.83203125" style="28"/>
    <col min="12288" max="12289" width="2.5" style="28" customWidth="1"/>
    <col min="12290" max="12290" width="18.83203125" style="28" customWidth="1"/>
    <col min="12291" max="12294" width="12" style="28" customWidth="1"/>
    <col min="12295" max="12297" width="15.5" style="28" customWidth="1"/>
    <col min="12298" max="12543" width="8.83203125" style="28"/>
    <col min="12544" max="12545" width="2.5" style="28" customWidth="1"/>
    <col min="12546" max="12546" width="18.83203125" style="28" customWidth="1"/>
    <col min="12547" max="12550" width="12" style="28" customWidth="1"/>
    <col min="12551" max="12553" width="15.5" style="28" customWidth="1"/>
    <col min="12554" max="12799" width="8.83203125" style="28"/>
    <col min="12800" max="12801" width="2.5" style="28" customWidth="1"/>
    <col min="12802" max="12802" width="18.83203125" style="28" customWidth="1"/>
    <col min="12803" max="12806" width="12" style="28" customWidth="1"/>
    <col min="12807" max="12809" width="15.5" style="28" customWidth="1"/>
    <col min="12810" max="13055" width="8.83203125" style="28"/>
    <col min="13056" max="13057" width="2.5" style="28" customWidth="1"/>
    <col min="13058" max="13058" width="18.83203125" style="28" customWidth="1"/>
    <col min="13059" max="13062" width="12" style="28" customWidth="1"/>
    <col min="13063" max="13065" width="15.5" style="28" customWidth="1"/>
    <col min="13066" max="13311" width="8.83203125" style="28"/>
    <col min="13312" max="13313" width="2.5" style="28" customWidth="1"/>
    <col min="13314" max="13314" width="18.83203125" style="28" customWidth="1"/>
    <col min="13315" max="13318" width="12" style="28" customWidth="1"/>
    <col min="13319" max="13321" width="15.5" style="28" customWidth="1"/>
    <col min="13322" max="13567" width="8.83203125" style="28"/>
    <col min="13568" max="13569" width="2.5" style="28" customWidth="1"/>
    <col min="13570" max="13570" width="18.83203125" style="28" customWidth="1"/>
    <col min="13571" max="13574" width="12" style="28" customWidth="1"/>
    <col min="13575" max="13577" width="15.5" style="28" customWidth="1"/>
    <col min="13578" max="13823" width="8.83203125" style="28"/>
    <col min="13824" max="13825" width="2.5" style="28" customWidth="1"/>
    <col min="13826" max="13826" width="18.83203125" style="28" customWidth="1"/>
    <col min="13827" max="13830" width="12" style="28" customWidth="1"/>
    <col min="13831" max="13833" width="15.5" style="28" customWidth="1"/>
    <col min="13834" max="14079" width="8.83203125" style="28"/>
    <col min="14080" max="14081" width="2.5" style="28" customWidth="1"/>
    <col min="14082" max="14082" width="18.83203125" style="28" customWidth="1"/>
    <col min="14083" max="14086" width="12" style="28" customWidth="1"/>
    <col min="14087" max="14089" width="15.5" style="28" customWidth="1"/>
    <col min="14090" max="14335" width="8.83203125" style="28"/>
    <col min="14336" max="14337" width="2.5" style="28" customWidth="1"/>
    <col min="14338" max="14338" width="18.83203125" style="28" customWidth="1"/>
    <col min="14339" max="14342" width="12" style="28" customWidth="1"/>
    <col min="14343" max="14345" width="15.5" style="28" customWidth="1"/>
    <col min="14346" max="14591" width="8.83203125" style="28"/>
    <col min="14592" max="14593" width="2.5" style="28" customWidth="1"/>
    <col min="14594" max="14594" width="18.83203125" style="28" customWidth="1"/>
    <col min="14595" max="14598" width="12" style="28" customWidth="1"/>
    <col min="14599" max="14601" width="15.5" style="28" customWidth="1"/>
    <col min="14602" max="14847" width="8.83203125" style="28"/>
    <col min="14848" max="14849" width="2.5" style="28" customWidth="1"/>
    <col min="14850" max="14850" width="18.83203125" style="28" customWidth="1"/>
    <col min="14851" max="14854" width="12" style="28" customWidth="1"/>
    <col min="14855" max="14857" width="15.5" style="28" customWidth="1"/>
    <col min="14858" max="15103" width="8.83203125" style="28"/>
    <col min="15104" max="15105" width="2.5" style="28" customWidth="1"/>
    <col min="15106" max="15106" width="18.83203125" style="28" customWidth="1"/>
    <col min="15107" max="15110" width="12" style="28" customWidth="1"/>
    <col min="15111" max="15113" width="15.5" style="28" customWidth="1"/>
    <col min="15114" max="15359" width="8.83203125" style="28"/>
    <col min="15360" max="15361" width="2.5" style="28" customWidth="1"/>
    <col min="15362" max="15362" width="18.83203125" style="28" customWidth="1"/>
    <col min="15363" max="15366" width="12" style="28" customWidth="1"/>
    <col min="15367" max="15369" width="15.5" style="28" customWidth="1"/>
    <col min="15370" max="15615" width="8.83203125" style="28"/>
    <col min="15616" max="15617" width="2.5" style="28" customWidth="1"/>
    <col min="15618" max="15618" width="18.83203125" style="28" customWidth="1"/>
    <col min="15619" max="15622" width="12" style="28" customWidth="1"/>
    <col min="15623" max="15625" width="15.5" style="28" customWidth="1"/>
    <col min="15626" max="15871" width="8.83203125" style="28"/>
    <col min="15872" max="15873" width="2.5" style="28" customWidth="1"/>
    <col min="15874" max="15874" width="18.83203125" style="28" customWidth="1"/>
    <col min="15875" max="15878" width="12" style="28" customWidth="1"/>
    <col min="15879" max="15881" width="15.5" style="28" customWidth="1"/>
    <col min="15882" max="16127" width="8.83203125" style="28"/>
    <col min="16128" max="16129" width="2.5" style="28" customWidth="1"/>
    <col min="16130" max="16130" width="18.83203125" style="28" customWidth="1"/>
    <col min="16131" max="16134" width="12" style="28" customWidth="1"/>
    <col min="16135" max="16137" width="15.5" style="28" customWidth="1"/>
    <col min="16138" max="16384" width="8.83203125" style="28"/>
  </cols>
  <sheetData>
    <row r="1" spans="1:10" ht="12.5"/>
    <row r="2" spans="1:10" ht="13">
      <c r="A2" s="38"/>
      <c r="B2" s="38" t="s">
        <v>101</v>
      </c>
      <c r="D2" s="29"/>
      <c r="I2" s="37"/>
    </row>
    <row r="3" spans="1:10" ht="13" thickBot="1">
      <c r="I3" s="36"/>
    </row>
    <row r="4" spans="1:10" ht="43.5" customHeight="1">
      <c r="B4" s="35" t="s">
        <v>100</v>
      </c>
      <c r="C4" s="34" t="s">
        <v>99</v>
      </c>
      <c r="D4" s="34" t="s">
        <v>98</v>
      </c>
      <c r="E4" s="34" t="s">
        <v>97</v>
      </c>
      <c r="F4" s="34" t="s">
        <v>96</v>
      </c>
      <c r="G4" s="34" t="s">
        <v>95</v>
      </c>
      <c r="H4" s="33" t="s">
        <v>94</v>
      </c>
      <c r="I4" s="32" t="s">
        <v>93</v>
      </c>
      <c r="J4" s="31"/>
    </row>
    <row r="5" spans="1:10" ht="22.5" customHeight="1">
      <c r="B5" s="246"/>
      <c r="C5" s="247"/>
      <c r="D5" s="247"/>
      <c r="E5" s="247"/>
      <c r="F5" s="247"/>
      <c r="G5" s="867"/>
      <c r="H5" s="868"/>
      <c r="I5" s="902"/>
    </row>
    <row r="6" spans="1:10" ht="22.5" customHeight="1">
      <c r="B6" s="246"/>
      <c r="C6" s="247"/>
      <c r="D6" s="247"/>
      <c r="E6" s="247"/>
      <c r="F6" s="247"/>
      <c r="G6" s="867"/>
      <c r="H6" s="868"/>
      <c r="I6" s="902"/>
    </row>
    <row r="7" spans="1:10" ht="22.5" customHeight="1">
      <c r="B7" s="246"/>
      <c r="C7" s="247"/>
      <c r="D7" s="247"/>
      <c r="E7" s="247"/>
      <c r="F7" s="247"/>
      <c r="G7" s="867"/>
      <c r="H7" s="868"/>
      <c r="I7" s="902"/>
    </row>
    <row r="8" spans="1:10" ht="22.5" customHeight="1" thickBot="1">
      <c r="B8" s="248"/>
      <c r="C8" s="249"/>
      <c r="D8" s="249"/>
      <c r="E8" s="249"/>
      <c r="F8" s="249"/>
      <c r="G8" s="903"/>
      <c r="H8" s="904"/>
      <c r="I8" s="905"/>
    </row>
    <row r="9" spans="1:10" ht="11.25" customHeight="1"/>
    <row r="10" spans="1:10" ht="15" customHeight="1">
      <c r="A10" s="28" t="s">
        <v>92</v>
      </c>
    </row>
    <row r="11" spans="1:10" ht="25">
      <c r="A11" s="30" t="s">
        <v>91</v>
      </c>
      <c r="B11" s="1911" t="s">
        <v>90</v>
      </c>
      <c r="C11" s="1911"/>
      <c r="D11" s="1911"/>
      <c r="E11" s="1911"/>
      <c r="F11" s="1911"/>
      <c r="G11" s="1911"/>
      <c r="H11" s="1911"/>
      <c r="I11" s="1911"/>
    </row>
    <row r="12" spans="1:10" ht="25">
      <c r="A12" s="30" t="s">
        <v>57</v>
      </c>
      <c r="B12" s="1911" t="s">
        <v>89</v>
      </c>
      <c r="C12" s="1911"/>
      <c r="D12" s="1911"/>
      <c r="E12" s="1911"/>
      <c r="F12" s="1911"/>
      <c r="G12" s="1911"/>
      <c r="H12" s="1911"/>
      <c r="I12" s="1911"/>
    </row>
    <row r="13" spans="1:10" ht="25">
      <c r="A13" s="30" t="s">
        <v>55</v>
      </c>
      <c r="B13" s="1911" t="s">
        <v>88</v>
      </c>
      <c r="C13" s="1911"/>
      <c r="D13" s="1911"/>
      <c r="E13" s="1911"/>
      <c r="F13" s="1911"/>
      <c r="G13" s="1911"/>
      <c r="H13" s="1911"/>
      <c r="I13" s="1911"/>
    </row>
    <row r="14" spans="1:10" ht="27.75" customHeight="1">
      <c r="A14" s="30" t="s">
        <v>87</v>
      </c>
      <c r="B14" s="1911" t="s">
        <v>86</v>
      </c>
      <c r="C14" s="1911"/>
      <c r="D14" s="1911"/>
      <c r="E14" s="1911"/>
      <c r="F14" s="1911"/>
      <c r="G14" s="1911"/>
      <c r="H14" s="1911"/>
      <c r="I14" s="1911"/>
    </row>
    <row r="15" spans="1:10" ht="25.5" customHeight="1">
      <c r="A15" s="30" t="s">
        <v>53</v>
      </c>
      <c r="B15" s="1910" t="s">
        <v>85</v>
      </c>
      <c r="C15" s="1910"/>
      <c r="D15" s="1910"/>
      <c r="E15" s="1910"/>
      <c r="F15" s="1910"/>
      <c r="G15" s="1910"/>
      <c r="H15" s="1910"/>
      <c r="I15" s="1910"/>
    </row>
    <row r="16" spans="1:10" ht="18.75" customHeight="1">
      <c r="A16" s="30" t="s">
        <v>560</v>
      </c>
      <c r="B16" s="1910" t="s">
        <v>48</v>
      </c>
      <c r="C16" s="1910"/>
      <c r="D16" s="1910"/>
      <c r="E16" s="1910"/>
      <c r="F16" s="1910"/>
      <c r="G16" s="1910"/>
    </row>
    <row r="17" spans="1:2" ht="18.75" customHeight="1">
      <c r="A17" s="105" t="s">
        <v>35</v>
      </c>
      <c r="B17" s="31" t="s">
        <v>691</v>
      </c>
    </row>
  </sheetData>
  <mergeCells count="6">
    <mergeCell ref="B16:G16"/>
    <mergeCell ref="B11:I11"/>
    <mergeCell ref="B12:I12"/>
    <mergeCell ref="B13:I13"/>
    <mergeCell ref="B14:I14"/>
    <mergeCell ref="B15:I15"/>
  </mergeCells>
  <phoneticPr fontId="14"/>
  <pageMargins left="0.78740157480314965" right="0.78740157480314965" top="0.78740157480314965" bottom="0.98425196850393704" header="0.51181102362204722" footer="0.51181102362204722"/>
  <pageSetup paperSize="9" firstPageNumber="44" orientation="landscape" useFirstPageNumber="1" r:id="rId1"/>
  <headerFooter alignWithMargins="0">
    <oddFooter xml:space="preserve">&amp;R
</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A203E5-6559-438A-821A-DC7B97F53875}">
  <sheetPr>
    <pageSetUpPr fitToPage="1"/>
  </sheetPr>
  <dimension ref="A1:R42"/>
  <sheetViews>
    <sheetView view="pageBreakPreview" topLeftCell="A30" zoomScaleNormal="100" zoomScaleSheetLayoutView="100" workbookViewId="0">
      <selection activeCell="D51" sqref="D51"/>
    </sheetView>
  </sheetViews>
  <sheetFormatPr defaultColWidth="8.83203125" defaultRowHeight="13"/>
  <cols>
    <col min="1" max="1" width="4.08203125" style="101" customWidth="1"/>
    <col min="2" max="2" width="17.58203125" style="101" customWidth="1"/>
    <col min="3" max="3" width="3.58203125" style="101" customWidth="1"/>
    <col min="4" max="4" width="20" style="101" customWidth="1"/>
    <col min="5" max="5" width="13.83203125" style="101" customWidth="1"/>
    <col min="6" max="7" width="12.58203125" style="101" customWidth="1"/>
    <col min="8" max="8" width="13.83203125" style="101" bestFit="1" customWidth="1"/>
    <col min="9" max="10" width="12.58203125" style="101" customWidth="1"/>
    <col min="11" max="11" width="13.83203125" style="101" bestFit="1" customWidth="1"/>
    <col min="12" max="13" width="12.58203125" style="101" customWidth="1"/>
    <col min="14" max="14" width="1.58203125" style="101" customWidth="1"/>
    <col min="15" max="258" width="8.83203125" style="101"/>
    <col min="259" max="260" width="2.5" style="101" customWidth="1"/>
    <col min="261" max="261" width="17.58203125" style="101" customWidth="1"/>
    <col min="262" max="262" width="3.58203125" style="101" customWidth="1"/>
    <col min="263" max="263" width="20" style="101" customWidth="1"/>
    <col min="264" max="269" width="12.58203125" style="101" customWidth="1"/>
    <col min="270" max="270" width="1.58203125" style="101" customWidth="1"/>
    <col min="271" max="514" width="8.83203125" style="101"/>
    <col min="515" max="516" width="2.5" style="101" customWidth="1"/>
    <col min="517" max="517" width="17.58203125" style="101" customWidth="1"/>
    <col min="518" max="518" width="3.58203125" style="101" customWidth="1"/>
    <col min="519" max="519" width="20" style="101" customWidth="1"/>
    <col min="520" max="525" width="12.58203125" style="101" customWidth="1"/>
    <col min="526" max="526" width="1.58203125" style="101" customWidth="1"/>
    <col min="527" max="770" width="8.83203125" style="101"/>
    <col min="771" max="772" width="2.5" style="101" customWidth="1"/>
    <col min="773" max="773" width="17.58203125" style="101" customWidth="1"/>
    <col min="774" max="774" width="3.58203125" style="101" customWidth="1"/>
    <col min="775" max="775" width="20" style="101" customWidth="1"/>
    <col min="776" max="781" width="12.58203125" style="101" customWidth="1"/>
    <col min="782" max="782" width="1.58203125" style="101" customWidth="1"/>
    <col min="783" max="1026" width="8.83203125" style="101"/>
    <col min="1027" max="1028" width="2.5" style="101" customWidth="1"/>
    <col min="1029" max="1029" width="17.58203125" style="101" customWidth="1"/>
    <col min="1030" max="1030" width="3.58203125" style="101" customWidth="1"/>
    <col min="1031" max="1031" width="20" style="101" customWidth="1"/>
    <col min="1032" max="1037" width="12.58203125" style="101" customWidth="1"/>
    <col min="1038" max="1038" width="1.58203125" style="101" customWidth="1"/>
    <col min="1039" max="1282" width="8.83203125" style="101"/>
    <col min="1283" max="1284" width="2.5" style="101" customWidth="1"/>
    <col min="1285" max="1285" width="17.58203125" style="101" customWidth="1"/>
    <col min="1286" max="1286" width="3.58203125" style="101" customWidth="1"/>
    <col min="1287" max="1287" width="20" style="101" customWidth="1"/>
    <col min="1288" max="1293" width="12.58203125" style="101" customWidth="1"/>
    <col min="1294" max="1294" width="1.58203125" style="101" customWidth="1"/>
    <col min="1295" max="1538" width="8.83203125" style="101"/>
    <col min="1539" max="1540" width="2.5" style="101" customWidth="1"/>
    <col min="1541" max="1541" width="17.58203125" style="101" customWidth="1"/>
    <col min="1542" max="1542" width="3.58203125" style="101" customWidth="1"/>
    <col min="1543" max="1543" width="20" style="101" customWidth="1"/>
    <col min="1544" max="1549" width="12.58203125" style="101" customWidth="1"/>
    <col min="1550" max="1550" width="1.58203125" style="101" customWidth="1"/>
    <col min="1551" max="1794" width="8.83203125" style="101"/>
    <col min="1795" max="1796" width="2.5" style="101" customWidth="1"/>
    <col min="1797" max="1797" width="17.58203125" style="101" customWidth="1"/>
    <col min="1798" max="1798" width="3.58203125" style="101" customWidth="1"/>
    <col min="1799" max="1799" width="20" style="101" customWidth="1"/>
    <col min="1800" max="1805" width="12.58203125" style="101" customWidth="1"/>
    <col min="1806" max="1806" width="1.58203125" style="101" customWidth="1"/>
    <col min="1807" max="2050" width="8.83203125" style="101"/>
    <col min="2051" max="2052" width="2.5" style="101" customWidth="1"/>
    <col min="2053" max="2053" width="17.58203125" style="101" customWidth="1"/>
    <col min="2054" max="2054" width="3.58203125" style="101" customWidth="1"/>
    <col min="2055" max="2055" width="20" style="101" customWidth="1"/>
    <col min="2056" max="2061" width="12.58203125" style="101" customWidth="1"/>
    <col min="2062" max="2062" width="1.58203125" style="101" customWidth="1"/>
    <col min="2063" max="2306" width="8.83203125" style="101"/>
    <col min="2307" max="2308" width="2.5" style="101" customWidth="1"/>
    <col min="2309" max="2309" width="17.58203125" style="101" customWidth="1"/>
    <col min="2310" max="2310" width="3.58203125" style="101" customWidth="1"/>
    <col min="2311" max="2311" width="20" style="101" customWidth="1"/>
    <col min="2312" max="2317" width="12.58203125" style="101" customWidth="1"/>
    <col min="2318" max="2318" width="1.58203125" style="101" customWidth="1"/>
    <col min="2319" max="2562" width="8.83203125" style="101"/>
    <col min="2563" max="2564" width="2.5" style="101" customWidth="1"/>
    <col min="2565" max="2565" width="17.58203125" style="101" customWidth="1"/>
    <col min="2566" max="2566" width="3.58203125" style="101" customWidth="1"/>
    <col min="2567" max="2567" width="20" style="101" customWidth="1"/>
    <col min="2568" max="2573" width="12.58203125" style="101" customWidth="1"/>
    <col min="2574" max="2574" width="1.58203125" style="101" customWidth="1"/>
    <col min="2575" max="2818" width="8.83203125" style="101"/>
    <col min="2819" max="2820" width="2.5" style="101" customWidth="1"/>
    <col min="2821" max="2821" width="17.58203125" style="101" customWidth="1"/>
    <col min="2822" max="2822" width="3.58203125" style="101" customWidth="1"/>
    <col min="2823" max="2823" width="20" style="101" customWidth="1"/>
    <col min="2824" max="2829" width="12.58203125" style="101" customWidth="1"/>
    <col min="2830" max="2830" width="1.58203125" style="101" customWidth="1"/>
    <col min="2831" max="3074" width="8.83203125" style="101"/>
    <col min="3075" max="3076" width="2.5" style="101" customWidth="1"/>
    <col min="3077" max="3077" width="17.58203125" style="101" customWidth="1"/>
    <col min="3078" max="3078" width="3.58203125" style="101" customWidth="1"/>
    <col min="3079" max="3079" width="20" style="101" customWidth="1"/>
    <col min="3080" max="3085" width="12.58203125" style="101" customWidth="1"/>
    <col min="3086" max="3086" width="1.58203125" style="101" customWidth="1"/>
    <col min="3087" max="3330" width="8.83203125" style="101"/>
    <col min="3331" max="3332" width="2.5" style="101" customWidth="1"/>
    <col min="3333" max="3333" width="17.58203125" style="101" customWidth="1"/>
    <col min="3334" max="3334" width="3.58203125" style="101" customWidth="1"/>
    <col min="3335" max="3335" width="20" style="101" customWidth="1"/>
    <col min="3336" max="3341" width="12.58203125" style="101" customWidth="1"/>
    <col min="3342" max="3342" width="1.58203125" style="101" customWidth="1"/>
    <col min="3343" max="3586" width="8.83203125" style="101"/>
    <col min="3587" max="3588" width="2.5" style="101" customWidth="1"/>
    <col min="3589" max="3589" width="17.58203125" style="101" customWidth="1"/>
    <col min="3590" max="3590" width="3.58203125" style="101" customWidth="1"/>
    <col min="3591" max="3591" width="20" style="101" customWidth="1"/>
    <col min="3592" max="3597" width="12.58203125" style="101" customWidth="1"/>
    <col min="3598" max="3598" width="1.58203125" style="101" customWidth="1"/>
    <col min="3599" max="3842" width="8.83203125" style="101"/>
    <col min="3843" max="3844" width="2.5" style="101" customWidth="1"/>
    <col min="3845" max="3845" width="17.58203125" style="101" customWidth="1"/>
    <col min="3846" max="3846" width="3.58203125" style="101" customWidth="1"/>
    <col min="3847" max="3847" width="20" style="101" customWidth="1"/>
    <col min="3848" max="3853" width="12.58203125" style="101" customWidth="1"/>
    <col min="3854" max="3854" width="1.58203125" style="101" customWidth="1"/>
    <col min="3855" max="4098" width="8.83203125" style="101"/>
    <col min="4099" max="4100" width="2.5" style="101" customWidth="1"/>
    <col min="4101" max="4101" width="17.58203125" style="101" customWidth="1"/>
    <col min="4102" max="4102" width="3.58203125" style="101" customWidth="1"/>
    <col min="4103" max="4103" width="20" style="101" customWidth="1"/>
    <col min="4104" max="4109" width="12.58203125" style="101" customWidth="1"/>
    <col min="4110" max="4110" width="1.58203125" style="101" customWidth="1"/>
    <col min="4111" max="4354" width="8.83203125" style="101"/>
    <col min="4355" max="4356" width="2.5" style="101" customWidth="1"/>
    <col min="4357" max="4357" width="17.58203125" style="101" customWidth="1"/>
    <col min="4358" max="4358" width="3.58203125" style="101" customWidth="1"/>
    <col min="4359" max="4359" width="20" style="101" customWidth="1"/>
    <col min="4360" max="4365" width="12.58203125" style="101" customWidth="1"/>
    <col min="4366" max="4366" width="1.58203125" style="101" customWidth="1"/>
    <col min="4367" max="4610" width="8.83203125" style="101"/>
    <col min="4611" max="4612" width="2.5" style="101" customWidth="1"/>
    <col min="4613" max="4613" width="17.58203125" style="101" customWidth="1"/>
    <col min="4614" max="4614" width="3.58203125" style="101" customWidth="1"/>
    <col min="4615" max="4615" width="20" style="101" customWidth="1"/>
    <col min="4616" max="4621" width="12.58203125" style="101" customWidth="1"/>
    <col min="4622" max="4622" width="1.58203125" style="101" customWidth="1"/>
    <col min="4623" max="4866" width="8.83203125" style="101"/>
    <col min="4867" max="4868" width="2.5" style="101" customWidth="1"/>
    <col min="4869" max="4869" width="17.58203125" style="101" customWidth="1"/>
    <col min="4870" max="4870" width="3.58203125" style="101" customWidth="1"/>
    <col min="4871" max="4871" width="20" style="101" customWidth="1"/>
    <col min="4872" max="4877" width="12.58203125" style="101" customWidth="1"/>
    <col min="4878" max="4878" width="1.58203125" style="101" customWidth="1"/>
    <col min="4879" max="5122" width="8.83203125" style="101"/>
    <col min="5123" max="5124" width="2.5" style="101" customWidth="1"/>
    <col min="5125" max="5125" width="17.58203125" style="101" customWidth="1"/>
    <col min="5126" max="5126" width="3.58203125" style="101" customWidth="1"/>
    <col min="5127" max="5127" width="20" style="101" customWidth="1"/>
    <col min="5128" max="5133" width="12.58203125" style="101" customWidth="1"/>
    <col min="5134" max="5134" width="1.58203125" style="101" customWidth="1"/>
    <col min="5135" max="5378" width="8.83203125" style="101"/>
    <col min="5379" max="5380" width="2.5" style="101" customWidth="1"/>
    <col min="5381" max="5381" width="17.58203125" style="101" customWidth="1"/>
    <col min="5382" max="5382" width="3.58203125" style="101" customWidth="1"/>
    <col min="5383" max="5383" width="20" style="101" customWidth="1"/>
    <col min="5384" max="5389" width="12.58203125" style="101" customWidth="1"/>
    <col min="5390" max="5390" width="1.58203125" style="101" customWidth="1"/>
    <col min="5391" max="5634" width="8.83203125" style="101"/>
    <col min="5635" max="5636" width="2.5" style="101" customWidth="1"/>
    <col min="5637" max="5637" width="17.58203125" style="101" customWidth="1"/>
    <col min="5638" max="5638" width="3.58203125" style="101" customWidth="1"/>
    <col min="5639" max="5639" width="20" style="101" customWidth="1"/>
    <col min="5640" max="5645" width="12.58203125" style="101" customWidth="1"/>
    <col min="5646" max="5646" width="1.58203125" style="101" customWidth="1"/>
    <col min="5647" max="5890" width="8.83203125" style="101"/>
    <col min="5891" max="5892" width="2.5" style="101" customWidth="1"/>
    <col min="5893" max="5893" width="17.58203125" style="101" customWidth="1"/>
    <col min="5894" max="5894" width="3.58203125" style="101" customWidth="1"/>
    <col min="5895" max="5895" width="20" style="101" customWidth="1"/>
    <col min="5896" max="5901" width="12.58203125" style="101" customWidth="1"/>
    <col min="5902" max="5902" width="1.58203125" style="101" customWidth="1"/>
    <col min="5903" max="6146" width="8.83203125" style="101"/>
    <col min="6147" max="6148" width="2.5" style="101" customWidth="1"/>
    <col min="6149" max="6149" width="17.58203125" style="101" customWidth="1"/>
    <col min="6150" max="6150" width="3.58203125" style="101" customWidth="1"/>
    <col min="6151" max="6151" width="20" style="101" customWidth="1"/>
    <col min="6152" max="6157" width="12.58203125" style="101" customWidth="1"/>
    <col min="6158" max="6158" width="1.58203125" style="101" customWidth="1"/>
    <col min="6159" max="6402" width="8.83203125" style="101"/>
    <col min="6403" max="6404" width="2.5" style="101" customWidth="1"/>
    <col min="6405" max="6405" width="17.58203125" style="101" customWidth="1"/>
    <col min="6406" max="6406" width="3.58203125" style="101" customWidth="1"/>
    <col min="6407" max="6407" width="20" style="101" customWidth="1"/>
    <col min="6408" max="6413" width="12.58203125" style="101" customWidth="1"/>
    <col min="6414" max="6414" width="1.58203125" style="101" customWidth="1"/>
    <col min="6415" max="6658" width="8.83203125" style="101"/>
    <col min="6659" max="6660" width="2.5" style="101" customWidth="1"/>
    <col min="6661" max="6661" width="17.58203125" style="101" customWidth="1"/>
    <col min="6662" max="6662" width="3.58203125" style="101" customWidth="1"/>
    <col min="6663" max="6663" width="20" style="101" customWidth="1"/>
    <col min="6664" max="6669" width="12.58203125" style="101" customWidth="1"/>
    <col min="6670" max="6670" width="1.58203125" style="101" customWidth="1"/>
    <col min="6671" max="6914" width="8.83203125" style="101"/>
    <col min="6915" max="6916" width="2.5" style="101" customWidth="1"/>
    <col min="6917" max="6917" width="17.58203125" style="101" customWidth="1"/>
    <col min="6918" max="6918" width="3.58203125" style="101" customWidth="1"/>
    <col min="6919" max="6919" width="20" style="101" customWidth="1"/>
    <col min="6920" max="6925" width="12.58203125" style="101" customWidth="1"/>
    <col min="6926" max="6926" width="1.58203125" style="101" customWidth="1"/>
    <col min="6927" max="7170" width="8.83203125" style="101"/>
    <col min="7171" max="7172" width="2.5" style="101" customWidth="1"/>
    <col min="7173" max="7173" width="17.58203125" style="101" customWidth="1"/>
    <col min="7174" max="7174" width="3.58203125" style="101" customWidth="1"/>
    <col min="7175" max="7175" width="20" style="101" customWidth="1"/>
    <col min="7176" max="7181" width="12.58203125" style="101" customWidth="1"/>
    <col min="7182" max="7182" width="1.58203125" style="101" customWidth="1"/>
    <col min="7183" max="7426" width="8.83203125" style="101"/>
    <col min="7427" max="7428" width="2.5" style="101" customWidth="1"/>
    <col min="7429" max="7429" width="17.58203125" style="101" customWidth="1"/>
    <col min="7430" max="7430" width="3.58203125" style="101" customWidth="1"/>
    <col min="7431" max="7431" width="20" style="101" customWidth="1"/>
    <col min="7432" max="7437" width="12.58203125" style="101" customWidth="1"/>
    <col min="7438" max="7438" width="1.58203125" style="101" customWidth="1"/>
    <col min="7439" max="7682" width="8.83203125" style="101"/>
    <col min="7683" max="7684" width="2.5" style="101" customWidth="1"/>
    <col min="7685" max="7685" width="17.58203125" style="101" customWidth="1"/>
    <col min="7686" max="7686" width="3.58203125" style="101" customWidth="1"/>
    <col min="7687" max="7687" width="20" style="101" customWidth="1"/>
    <col min="7688" max="7693" width="12.58203125" style="101" customWidth="1"/>
    <col min="7694" max="7694" width="1.58203125" style="101" customWidth="1"/>
    <col min="7695" max="7938" width="8.83203125" style="101"/>
    <col min="7939" max="7940" width="2.5" style="101" customWidth="1"/>
    <col min="7941" max="7941" width="17.58203125" style="101" customWidth="1"/>
    <col min="7942" max="7942" width="3.58203125" style="101" customWidth="1"/>
    <col min="7943" max="7943" width="20" style="101" customWidth="1"/>
    <col min="7944" max="7949" width="12.58203125" style="101" customWidth="1"/>
    <col min="7950" max="7950" width="1.58203125" style="101" customWidth="1"/>
    <col min="7951" max="8194" width="8.83203125" style="101"/>
    <col min="8195" max="8196" width="2.5" style="101" customWidth="1"/>
    <col min="8197" max="8197" width="17.58203125" style="101" customWidth="1"/>
    <col min="8198" max="8198" width="3.58203125" style="101" customWidth="1"/>
    <col min="8199" max="8199" width="20" style="101" customWidth="1"/>
    <col min="8200" max="8205" width="12.58203125" style="101" customWidth="1"/>
    <col min="8206" max="8206" width="1.58203125" style="101" customWidth="1"/>
    <col min="8207" max="8450" width="8.83203125" style="101"/>
    <col min="8451" max="8452" width="2.5" style="101" customWidth="1"/>
    <col min="8453" max="8453" width="17.58203125" style="101" customWidth="1"/>
    <col min="8454" max="8454" width="3.58203125" style="101" customWidth="1"/>
    <col min="8455" max="8455" width="20" style="101" customWidth="1"/>
    <col min="8456" max="8461" width="12.58203125" style="101" customWidth="1"/>
    <col min="8462" max="8462" width="1.58203125" style="101" customWidth="1"/>
    <col min="8463" max="8706" width="8.83203125" style="101"/>
    <col min="8707" max="8708" width="2.5" style="101" customWidth="1"/>
    <col min="8709" max="8709" width="17.58203125" style="101" customWidth="1"/>
    <col min="8710" max="8710" width="3.58203125" style="101" customWidth="1"/>
    <col min="8711" max="8711" width="20" style="101" customWidth="1"/>
    <col min="8712" max="8717" width="12.58203125" style="101" customWidth="1"/>
    <col min="8718" max="8718" width="1.58203125" style="101" customWidth="1"/>
    <col min="8719" max="8962" width="8.83203125" style="101"/>
    <col min="8963" max="8964" width="2.5" style="101" customWidth="1"/>
    <col min="8965" max="8965" width="17.58203125" style="101" customWidth="1"/>
    <col min="8966" max="8966" width="3.58203125" style="101" customWidth="1"/>
    <col min="8967" max="8967" width="20" style="101" customWidth="1"/>
    <col min="8968" max="8973" width="12.58203125" style="101" customWidth="1"/>
    <col min="8974" max="8974" width="1.58203125" style="101" customWidth="1"/>
    <col min="8975" max="9218" width="8.83203125" style="101"/>
    <col min="9219" max="9220" width="2.5" style="101" customWidth="1"/>
    <col min="9221" max="9221" width="17.58203125" style="101" customWidth="1"/>
    <col min="9222" max="9222" width="3.58203125" style="101" customWidth="1"/>
    <col min="9223" max="9223" width="20" style="101" customWidth="1"/>
    <col min="9224" max="9229" width="12.58203125" style="101" customWidth="1"/>
    <col min="9230" max="9230" width="1.58203125" style="101" customWidth="1"/>
    <col min="9231" max="9474" width="8.83203125" style="101"/>
    <col min="9475" max="9476" width="2.5" style="101" customWidth="1"/>
    <col min="9477" max="9477" width="17.58203125" style="101" customWidth="1"/>
    <col min="9478" max="9478" width="3.58203125" style="101" customWidth="1"/>
    <col min="9479" max="9479" width="20" style="101" customWidth="1"/>
    <col min="9480" max="9485" width="12.58203125" style="101" customWidth="1"/>
    <col min="9486" max="9486" width="1.58203125" style="101" customWidth="1"/>
    <col min="9487" max="9730" width="8.83203125" style="101"/>
    <col min="9731" max="9732" width="2.5" style="101" customWidth="1"/>
    <col min="9733" max="9733" width="17.58203125" style="101" customWidth="1"/>
    <col min="9734" max="9734" width="3.58203125" style="101" customWidth="1"/>
    <col min="9735" max="9735" width="20" style="101" customWidth="1"/>
    <col min="9736" max="9741" width="12.58203125" style="101" customWidth="1"/>
    <col min="9742" max="9742" width="1.58203125" style="101" customWidth="1"/>
    <col min="9743" max="9986" width="8.83203125" style="101"/>
    <col min="9987" max="9988" width="2.5" style="101" customWidth="1"/>
    <col min="9989" max="9989" width="17.58203125" style="101" customWidth="1"/>
    <col min="9990" max="9990" width="3.58203125" style="101" customWidth="1"/>
    <col min="9991" max="9991" width="20" style="101" customWidth="1"/>
    <col min="9992" max="9997" width="12.58203125" style="101" customWidth="1"/>
    <col min="9998" max="9998" width="1.58203125" style="101" customWidth="1"/>
    <col min="9999" max="10242" width="8.83203125" style="101"/>
    <col min="10243" max="10244" width="2.5" style="101" customWidth="1"/>
    <col min="10245" max="10245" width="17.58203125" style="101" customWidth="1"/>
    <col min="10246" max="10246" width="3.58203125" style="101" customWidth="1"/>
    <col min="10247" max="10247" width="20" style="101" customWidth="1"/>
    <col min="10248" max="10253" width="12.58203125" style="101" customWidth="1"/>
    <col min="10254" max="10254" width="1.58203125" style="101" customWidth="1"/>
    <col min="10255" max="10498" width="8.83203125" style="101"/>
    <col min="10499" max="10500" width="2.5" style="101" customWidth="1"/>
    <col min="10501" max="10501" width="17.58203125" style="101" customWidth="1"/>
    <col min="10502" max="10502" width="3.58203125" style="101" customWidth="1"/>
    <col min="10503" max="10503" width="20" style="101" customWidth="1"/>
    <col min="10504" max="10509" width="12.58203125" style="101" customWidth="1"/>
    <col min="10510" max="10510" width="1.58203125" style="101" customWidth="1"/>
    <col min="10511" max="10754" width="8.83203125" style="101"/>
    <col min="10755" max="10756" width="2.5" style="101" customWidth="1"/>
    <col min="10757" max="10757" width="17.58203125" style="101" customWidth="1"/>
    <col min="10758" max="10758" width="3.58203125" style="101" customWidth="1"/>
    <col min="10759" max="10759" width="20" style="101" customWidth="1"/>
    <col min="10760" max="10765" width="12.58203125" style="101" customWidth="1"/>
    <col min="10766" max="10766" width="1.58203125" style="101" customWidth="1"/>
    <col min="10767" max="11010" width="8.83203125" style="101"/>
    <col min="11011" max="11012" width="2.5" style="101" customWidth="1"/>
    <col min="11013" max="11013" width="17.58203125" style="101" customWidth="1"/>
    <col min="11014" max="11014" width="3.58203125" style="101" customWidth="1"/>
    <col min="11015" max="11015" width="20" style="101" customWidth="1"/>
    <col min="11016" max="11021" width="12.58203125" style="101" customWidth="1"/>
    <col min="11022" max="11022" width="1.58203125" style="101" customWidth="1"/>
    <col min="11023" max="11266" width="8.83203125" style="101"/>
    <col min="11267" max="11268" width="2.5" style="101" customWidth="1"/>
    <col min="11269" max="11269" width="17.58203125" style="101" customWidth="1"/>
    <col min="11270" max="11270" width="3.58203125" style="101" customWidth="1"/>
    <col min="11271" max="11271" width="20" style="101" customWidth="1"/>
    <col min="11272" max="11277" width="12.58203125" style="101" customWidth="1"/>
    <col min="11278" max="11278" width="1.58203125" style="101" customWidth="1"/>
    <col min="11279" max="11522" width="8.83203125" style="101"/>
    <col min="11523" max="11524" width="2.5" style="101" customWidth="1"/>
    <col min="11525" max="11525" width="17.58203125" style="101" customWidth="1"/>
    <col min="11526" max="11526" width="3.58203125" style="101" customWidth="1"/>
    <col min="11527" max="11527" width="20" style="101" customWidth="1"/>
    <col min="11528" max="11533" width="12.58203125" style="101" customWidth="1"/>
    <col min="11534" max="11534" width="1.58203125" style="101" customWidth="1"/>
    <col min="11535" max="11778" width="8.83203125" style="101"/>
    <col min="11779" max="11780" width="2.5" style="101" customWidth="1"/>
    <col min="11781" max="11781" width="17.58203125" style="101" customWidth="1"/>
    <col min="11782" max="11782" width="3.58203125" style="101" customWidth="1"/>
    <col min="11783" max="11783" width="20" style="101" customWidth="1"/>
    <col min="11784" max="11789" width="12.58203125" style="101" customWidth="1"/>
    <col min="11790" max="11790" width="1.58203125" style="101" customWidth="1"/>
    <col min="11791" max="12034" width="8.83203125" style="101"/>
    <col min="12035" max="12036" width="2.5" style="101" customWidth="1"/>
    <col min="12037" max="12037" width="17.58203125" style="101" customWidth="1"/>
    <col min="12038" max="12038" width="3.58203125" style="101" customWidth="1"/>
    <col min="12039" max="12039" width="20" style="101" customWidth="1"/>
    <col min="12040" max="12045" width="12.58203125" style="101" customWidth="1"/>
    <col min="12046" max="12046" width="1.58203125" style="101" customWidth="1"/>
    <col min="12047" max="12290" width="8.83203125" style="101"/>
    <col min="12291" max="12292" width="2.5" style="101" customWidth="1"/>
    <col min="12293" max="12293" width="17.58203125" style="101" customWidth="1"/>
    <col min="12294" max="12294" width="3.58203125" style="101" customWidth="1"/>
    <col min="12295" max="12295" width="20" style="101" customWidth="1"/>
    <col min="12296" max="12301" width="12.58203125" style="101" customWidth="1"/>
    <col min="12302" max="12302" width="1.58203125" style="101" customWidth="1"/>
    <col min="12303" max="12546" width="8.83203125" style="101"/>
    <col min="12547" max="12548" width="2.5" style="101" customWidth="1"/>
    <col min="12549" max="12549" width="17.58203125" style="101" customWidth="1"/>
    <col min="12550" max="12550" width="3.58203125" style="101" customWidth="1"/>
    <col min="12551" max="12551" width="20" style="101" customWidth="1"/>
    <col min="12552" max="12557" width="12.58203125" style="101" customWidth="1"/>
    <col min="12558" max="12558" width="1.58203125" style="101" customWidth="1"/>
    <col min="12559" max="12802" width="8.83203125" style="101"/>
    <col min="12803" max="12804" width="2.5" style="101" customWidth="1"/>
    <col min="12805" max="12805" width="17.58203125" style="101" customWidth="1"/>
    <col min="12806" max="12806" width="3.58203125" style="101" customWidth="1"/>
    <col min="12807" max="12807" width="20" style="101" customWidth="1"/>
    <col min="12808" max="12813" width="12.58203125" style="101" customWidth="1"/>
    <col min="12814" max="12814" width="1.58203125" style="101" customWidth="1"/>
    <col min="12815" max="13058" width="8.83203125" style="101"/>
    <col min="13059" max="13060" width="2.5" style="101" customWidth="1"/>
    <col min="13061" max="13061" width="17.58203125" style="101" customWidth="1"/>
    <col min="13062" max="13062" width="3.58203125" style="101" customWidth="1"/>
    <col min="13063" max="13063" width="20" style="101" customWidth="1"/>
    <col min="13064" max="13069" width="12.58203125" style="101" customWidth="1"/>
    <col min="13070" max="13070" width="1.58203125" style="101" customWidth="1"/>
    <col min="13071" max="13314" width="8.83203125" style="101"/>
    <col min="13315" max="13316" width="2.5" style="101" customWidth="1"/>
    <col min="13317" max="13317" width="17.58203125" style="101" customWidth="1"/>
    <col min="13318" max="13318" width="3.58203125" style="101" customWidth="1"/>
    <col min="13319" max="13319" width="20" style="101" customWidth="1"/>
    <col min="13320" max="13325" width="12.58203125" style="101" customWidth="1"/>
    <col min="13326" max="13326" width="1.58203125" style="101" customWidth="1"/>
    <col min="13327" max="13570" width="8.83203125" style="101"/>
    <col min="13571" max="13572" width="2.5" style="101" customWidth="1"/>
    <col min="13573" max="13573" width="17.58203125" style="101" customWidth="1"/>
    <col min="13574" max="13574" width="3.58203125" style="101" customWidth="1"/>
    <col min="13575" max="13575" width="20" style="101" customWidth="1"/>
    <col min="13576" max="13581" width="12.58203125" style="101" customWidth="1"/>
    <col min="13582" max="13582" width="1.58203125" style="101" customWidth="1"/>
    <col min="13583" max="13826" width="8.83203125" style="101"/>
    <col min="13827" max="13828" width="2.5" style="101" customWidth="1"/>
    <col min="13829" max="13829" width="17.58203125" style="101" customWidth="1"/>
    <col min="13830" max="13830" width="3.58203125" style="101" customWidth="1"/>
    <col min="13831" max="13831" width="20" style="101" customWidth="1"/>
    <col min="13832" max="13837" width="12.58203125" style="101" customWidth="1"/>
    <col min="13838" max="13838" width="1.58203125" style="101" customWidth="1"/>
    <col min="13839" max="14082" width="8.83203125" style="101"/>
    <col min="14083" max="14084" width="2.5" style="101" customWidth="1"/>
    <col min="14085" max="14085" width="17.58203125" style="101" customWidth="1"/>
    <col min="14086" max="14086" width="3.58203125" style="101" customWidth="1"/>
    <col min="14087" max="14087" width="20" style="101" customWidth="1"/>
    <col min="14088" max="14093" width="12.58203125" style="101" customWidth="1"/>
    <col min="14094" max="14094" width="1.58203125" style="101" customWidth="1"/>
    <col min="14095" max="14338" width="8.83203125" style="101"/>
    <col min="14339" max="14340" width="2.5" style="101" customWidth="1"/>
    <col min="14341" max="14341" width="17.58203125" style="101" customWidth="1"/>
    <col min="14342" max="14342" width="3.58203125" style="101" customWidth="1"/>
    <col min="14343" max="14343" width="20" style="101" customWidth="1"/>
    <col min="14344" max="14349" width="12.58203125" style="101" customWidth="1"/>
    <col min="14350" max="14350" width="1.58203125" style="101" customWidth="1"/>
    <col min="14351" max="14594" width="8.83203125" style="101"/>
    <col min="14595" max="14596" width="2.5" style="101" customWidth="1"/>
    <col min="14597" max="14597" width="17.58203125" style="101" customWidth="1"/>
    <col min="14598" max="14598" width="3.58203125" style="101" customWidth="1"/>
    <col min="14599" max="14599" width="20" style="101" customWidth="1"/>
    <col min="14600" max="14605" width="12.58203125" style="101" customWidth="1"/>
    <col min="14606" max="14606" width="1.58203125" style="101" customWidth="1"/>
    <col min="14607" max="14850" width="8.83203125" style="101"/>
    <col min="14851" max="14852" width="2.5" style="101" customWidth="1"/>
    <col min="14853" max="14853" width="17.58203125" style="101" customWidth="1"/>
    <col min="14854" max="14854" width="3.58203125" style="101" customWidth="1"/>
    <col min="14855" max="14855" width="20" style="101" customWidth="1"/>
    <col min="14856" max="14861" width="12.58203125" style="101" customWidth="1"/>
    <col min="14862" max="14862" width="1.58203125" style="101" customWidth="1"/>
    <col min="14863" max="15106" width="8.83203125" style="101"/>
    <col min="15107" max="15108" width="2.5" style="101" customWidth="1"/>
    <col min="15109" max="15109" width="17.58203125" style="101" customWidth="1"/>
    <col min="15110" max="15110" width="3.58203125" style="101" customWidth="1"/>
    <col min="15111" max="15111" width="20" style="101" customWidth="1"/>
    <col min="15112" max="15117" width="12.58203125" style="101" customWidth="1"/>
    <col min="15118" max="15118" width="1.58203125" style="101" customWidth="1"/>
    <col min="15119" max="15362" width="8.83203125" style="101"/>
    <col min="15363" max="15364" width="2.5" style="101" customWidth="1"/>
    <col min="15365" max="15365" width="17.58203125" style="101" customWidth="1"/>
    <col min="15366" max="15366" width="3.58203125" style="101" customWidth="1"/>
    <col min="15367" max="15367" width="20" style="101" customWidth="1"/>
    <col min="15368" max="15373" width="12.58203125" style="101" customWidth="1"/>
    <col min="15374" max="15374" width="1.58203125" style="101" customWidth="1"/>
    <col min="15375" max="15618" width="8.83203125" style="101"/>
    <col min="15619" max="15620" width="2.5" style="101" customWidth="1"/>
    <col min="15621" max="15621" width="17.58203125" style="101" customWidth="1"/>
    <col min="15622" max="15622" width="3.58203125" style="101" customWidth="1"/>
    <col min="15623" max="15623" width="20" style="101" customWidth="1"/>
    <col min="15624" max="15629" width="12.58203125" style="101" customWidth="1"/>
    <col min="15630" max="15630" width="1.58203125" style="101" customWidth="1"/>
    <col min="15631" max="15874" width="8.83203125" style="101"/>
    <col min="15875" max="15876" width="2.5" style="101" customWidth="1"/>
    <col min="15877" max="15877" width="17.58203125" style="101" customWidth="1"/>
    <col min="15878" max="15878" width="3.58203125" style="101" customWidth="1"/>
    <col min="15879" max="15879" width="20" style="101" customWidth="1"/>
    <col min="15880" max="15885" width="12.58203125" style="101" customWidth="1"/>
    <col min="15886" max="15886" width="1.58203125" style="101" customWidth="1"/>
    <col min="15887" max="16130" width="8.83203125" style="101"/>
    <col min="16131" max="16132" width="2.5" style="101" customWidth="1"/>
    <col min="16133" max="16133" width="17.58203125" style="101" customWidth="1"/>
    <col min="16134" max="16134" width="3.58203125" style="101" customWidth="1"/>
    <col min="16135" max="16135" width="20" style="101" customWidth="1"/>
    <col min="16136" max="16141" width="12.58203125" style="101" customWidth="1"/>
    <col min="16142" max="16142" width="1.58203125" style="101" customWidth="1"/>
    <col min="16143" max="16384" width="8.83203125" style="101"/>
  </cols>
  <sheetData>
    <row r="1" spans="1:18" s="122" customFormat="1" ht="15" customHeight="1">
      <c r="A1" s="255" t="s">
        <v>869</v>
      </c>
    </row>
    <row r="2" spans="1:18">
      <c r="B2" s="101" t="s">
        <v>190</v>
      </c>
      <c r="M2" s="116"/>
    </row>
    <row r="3" spans="1:18" ht="13.5" thickBot="1">
      <c r="M3" s="37"/>
    </row>
    <row r="4" spans="1:18" ht="20.25" customHeight="1">
      <c r="B4" s="1918" t="s">
        <v>189</v>
      </c>
      <c r="C4" s="1920" t="s">
        <v>183</v>
      </c>
      <c r="D4" s="1921"/>
      <c r="E4" s="1932" t="s">
        <v>182</v>
      </c>
      <c r="F4" s="1933"/>
      <c r="G4" s="1934"/>
      <c r="H4" s="1932" t="s">
        <v>181</v>
      </c>
      <c r="I4" s="1933"/>
      <c r="J4" s="1934"/>
      <c r="K4" s="1932" t="s">
        <v>180</v>
      </c>
      <c r="L4" s="1933"/>
      <c r="M4" s="1937"/>
      <c r="N4" s="102"/>
      <c r="O4" s="102"/>
      <c r="P4" s="102"/>
      <c r="Q4" s="102"/>
      <c r="R4" s="102"/>
    </row>
    <row r="5" spans="1:18" ht="36.75" customHeight="1">
      <c r="B5" s="1919"/>
      <c r="C5" s="1922"/>
      <c r="D5" s="1923"/>
      <c r="E5" s="113" t="s">
        <v>555</v>
      </c>
      <c r="F5" s="112" t="s">
        <v>554</v>
      </c>
      <c r="G5" s="113" t="s">
        <v>178</v>
      </c>
      <c r="H5" s="113" t="s">
        <v>555</v>
      </c>
      <c r="I5" s="112" t="s">
        <v>179</v>
      </c>
      <c r="J5" s="113" t="s">
        <v>178</v>
      </c>
      <c r="K5" s="113" t="s">
        <v>555</v>
      </c>
      <c r="L5" s="112" t="s">
        <v>179</v>
      </c>
      <c r="M5" s="111" t="s">
        <v>178</v>
      </c>
      <c r="N5" s="102"/>
      <c r="O5" s="102"/>
      <c r="P5" s="102"/>
      <c r="Q5" s="102"/>
      <c r="R5" s="102"/>
    </row>
    <row r="6" spans="1:18" ht="27" customHeight="1">
      <c r="B6" s="1912" t="s">
        <v>768</v>
      </c>
      <c r="C6" s="109" t="s">
        <v>176</v>
      </c>
      <c r="D6" s="110" t="s">
        <v>187</v>
      </c>
      <c r="E6" s="761"/>
      <c r="F6" s="240"/>
      <c r="G6" s="241"/>
      <c r="H6" s="761"/>
      <c r="I6" s="240"/>
      <c r="J6" s="241"/>
      <c r="K6" s="761"/>
      <c r="L6" s="240"/>
      <c r="M6" s="242"/>
      <c r="N6" s="102"/>
      <c r="O6" s="102"/>
      <c r="P6" s="102"/>
      <c r="Q6" s="102"/>
      <c r="R6" s="102"/>
    </row>
    <row r="7" spans="1:18" ht="27" customHeight="1">
      <c r="B7" s="1912"/>
      <c r="C7" s="109"/>
      <c r="D7" s="108" t="s">
        <v>186</v>
      </c>
      <c r="E7" s="761"/>
      <c r="F7" s="240"/>
      <c r="G7" s="241"/>
      <c r="H7" s="761"/>
      <c r="I7" s="240"/>
      <c r="J7" s="241"/>
      <c r="K7" s="761"/>
      <c r="L7" s="240"/>
      <c r="M7" s="242"/>
      <c r="N7" s="102"/>
      <c r="O7" s="102"/>
      <c r="P7" s="102"/>
      <c r="Q7" s="102"/>
      <c r="R7" s="102"/>
    </row>
    <row r="8" spans="1:18" ht="27" customHeight="1">
      <c r="B8" s="1912"/>
      <c r="C8" s="115" t="s">
        <v>185</v>
      </c>
      <c r="D8" s="108" t="s">
        <v>184</v>
      </c>
      <c r="E8" s="761"/>
      <c r="F8" s="240"/>
      <c r="G8" s="241"/>
      <c r="H8" s="761"/>
      <c r="I8" s="240"/>
      <c r="J8" s="241"/>
      <c r="K8" s="761"/>
      <c r="L8" s="240"/>
      <c r="M8" s="242"/>
      <c r="N8" s="102"/>
      <c r="O8" s="102"/>
      <c r="P8" s="102"/>
      <c r="Q8" s="102"/>
      <c r="R8" s="102"/>
    </row>
    <row r="9" spans="1:18" ht="27" customHeight="1" thickBot="1">
      <c r="B9" s="1912"/>
      <c r="C9" s="1914" t="s">
        <v>703</v>
      </c>
      <c r="D9" s="1915"/>
      <c r="E9" s="765"/>
      <c r="F9" s="683">
        <f t="shared" ref="F9:M9" si="0">SUM(F6:F8)</f>
        <v>0</v>
      </c>
      <c r="G9" s="684">
        <f t="shared" si="0"/>
        <v>0</v>
      </c>
      <c r="H9" s="765"/>
      <c r="I9" s="683">
        <f t="shared" si="0"/>
        <v>0</v>
      </c>
      <c r="J9" s="684">
        <f t="shared" si="0"/>
        <v>0</v>
      </c>
      <c r="K9" s="765"/>
      <c r="L9" s="683">
        <f t="shared" si="0"/>
        <v>0</v>
      </c>
      <c r="M9" s="685">
        <f t="shared" si="0"/>
        <v>0</v>
      </c>
      <c r="N9" s="102"/>
      <c r="O9" s="102"/>
      <c r="P9" s="102"/>
      <c r="Q9" s="102"/>
      <c r="R9" s="102"/>
    </row>
    <row r="10" spans="1:18" ht="29.5" customHeight="1">
      <c r="B10" s="1912"/>
      <c r="C10" s="686"/>
      <c r="D10" s="687" t="s">
        <v>872</v>
      </c>
      <c r="E10" s="1012"/>
      <c r="F10" s="688"/>
      <c r="G10" s="689"/>
      <c r="H10" s="1013"/>
      <c r="I10" s="688"/>
      <c r="J10" s="689"/>
      <c r="K10" s="1013"/>
      <c r="L10" s="688"/>
      <c r="M10" s="690"/>
      <c r="N10" s="102"/>
      <c r="O10" s="102"/>
      <c r="P10" s="102"/>
      <c r="Q10" s="102"/>
      <c r="R10" s="102"/>
    </row>
    <row r="11" spans="1:18" ht="29.5" customHeight="1">
      <c r="B11" s="1912"/>
      <c r="C11" s="109"/>
      <c r="D11" s="1014" t="s">
        <v>874</v>
      </c>
      <c r="E11" s="1015" t="s">
        <v>220</v>
      </c>
      <c r="F11" s="1016"/>
      <c r="G11" s="1017"/>
      <c r="H11" s="1015" t="s">
        <v>220</v>
      </c>
      <c r="I11" s="1016"/>
      <c r="J11" s="1017"/>
      <c r="K11" s="1015" t="s">
        <v>220</v>
      </c>
      <c r="L11" s="1016"/>
      <c r="M11" s="1018"/>
      <c r="N11" s="102"/>
      <c r="O11" s="102"/>
      <c r="P11" s="102"/>
      <c r="Q11" s="102"/>
      <c r="R11" s="102"/>
    </row>
    <row r="12" spans="1:18" ht="29.15" customHeight="1">
      <c r="B12" s="1912"/>
      <c r="C12" s="109"/>
      <c r="D12" s="110" t="s">
        <v>177</v>
      </c>
      <c r="E12" s="240"/>
      <c r="F12" s="240"/>
      <c r="G12" s="241"/>
      <c r="H12" s="240"/>
      <c r="I12" s="240"/>
      <c r="J12" s="241"/>
      <c r="K12" s="240"/>
      <c r="L12" s="240"/>
      <c r="M12" s="242"/>
      <c r="N12" s="102"/>
      <c r="O12" s="102"/>
      <c r="P12" s="102"/>
      <c r="Q12" s="102"/>
      <c r="R12" s="102"/>
    </row>
    <row r="13" spans="1:18" ht="27" customHeight="1">
      <c r="B13" s="1912"/>
      <c r="C13" s="109" t="s">
        <v>176</v>
      </c>
      <c r="D13" s="110" t="s">
        <v>175</v>
      </c>
      <c r="E13" s="240"/>
      <c r="F13" s="240"/>
      <c r="G13" s="241"/>
      <c r="H13" s="240"/>
      <c r="I13" s="240"/>
      <c r="J13" s="241"/>
      <c r="K13" s="240"/>
      <c r="L13" s="240"/>
      <c r="M13" s="242"/>
      <c r="N13" s="102"/>
      <c r="O13" s="102"/>
      <c r="P13" s="102"/>
      <c r="Q13" s="102"/>
      <c r="R13" s="102"/>
    </row>
    <row r="14" spans="1:18" ht="27" customHeight="1">
      <c r="B14" s="1912"/>
      <c r="C14" s="109"/>
      <c r="D14" s="108" t="s">
        <v>174</v>
      </c>
      <c r="E14" s="240"/>
      <c r="F14" s="240"/>
      <c r="G14" s="241"/>
      <c r="H14" s="240"/>
      <c r="I14" s="240"/>
      <c r="J14" s="241"/>
      <c r="K14" s="240"/>
      <c r="L14" s="240"/>
      <c r="M14" s="242"/>
      <c r="N14" s="102"/>
      <c r="O14" s="102"/>
      <c r="P14" s="102"/>
      <c r="Q14" s="102"/>
      <c r="R14" s="102"/>
    </row>
    <row r="15" spans="1:18" ht="27" customHeight="1">
      <c r="B15" s="1912"/>
      <c r="C15" s="109" t="s">
        <v>173</v>
      </c>
      <c r="D15" s="108" t="s">
        <v>172</v>
      </c>
      <c r="E15" s="240"/>
      <c r="F15" s="240"/>
      <c r="G15" s="241"/>
      <c r="H15" s="240"/>
      <c r="I15" s="240"/>
      <c r="J15" s="241"/>
      <c r="K15" s="240"/>
      <c r="L15" s="240"/>
      <c r="M15" s="242"/>
      <c r="N15" s="102"/>
      <c r="O15" s="102"/>
      <c r="P15" s="102"/>
      <c r="Q15" s="102"/>
      <c r="R15" s="102"/>
    </row>
    <row r="16" spans="1:18" ht="27" customHeight="1">
      <c r="B16" s="1912"/>
      <c r="C16" s="109"/>
      <c r="D16" s="108" t="s">
        <v>171</v>
      </c>
      <c r="E16" s="240"/>
      <c r="F16" s="240"/>
      <c r="G16" s="241"/>
      <c r="H16" s="240"/>
      <c r="I16" s="240"/>
      <c r="J16" s="241"/>
      <c r="K16" s="240"/>
      <c r="L16" s="240"/>
      <c r="M16" s="242"/>
      <c r="N16" s="102"/>
      <c r="O16" s="102"/>
      <c r="P16" s="102"/>
      <c r="Q16" s="102"/>
      <c r="R16" s="102"/>
    </row>
    <row r="17" spans="2:18" ht="27" customHeight="1">
      <c r="B17" s="1912"/>
      <c r="C17" s="109"/>
      <c r="D17" s="682" t="s">
        <v>170</v>
      </c>
      <c r="E17" s="683"/>
      <c r="F17" s="683"/>
      <c r="G17" s="684"/>
      <c r="H17" s="683"/>
      <c r="I17" s="683"/>
      <c r="J17" s="684"/>
      <c r="K17" s="683"/>
      <c r="L17" s="683"/>
      <c r="M17" s="685"/>
      <c r="N17" s="102"/>
      <c r="O17" s="102"/>
      <c r="P17" s="102"/>
      <c r="Q17" s="102"/>
      <c r="R17" s="102"/>
    </row>
    <row r="18" spans="2:18" ht="27" customHeight="1" thickBot="1">
      <c r="B18" s="1912"/>
      <c r="C18" s="1916" t="s">
        <v>704</v>
      </c>
      <c r="D18" s="1917"/>
      <c r="E18" s="908"/>
      <c r="F18" s="243">
        <f t="shared" ref="F18:M18" si="1">SUM(F10:F17)</f>
        <v>0</v>
      </c>
      <c r="G18" s="244">
        <f t="shared" si="1"/>
        <v>0</v>
      </c>
      <c r="H18" s="908"/>
      <c r="I18" s="243">
        <f t="shared" si="1"/>
        <v>0</v>
      </c>
      <c r="J18" s="244">
        <f t="shared" si="1"/>
        <v>0</v>
      </c>
      <c r="K18" s="908"/>
      <c r="L18" s="243">
        <f t="shared" si="1"/>
        <v>0</v>
      </c>
      <c r="M18" s="245">
        <f t="shared" si="1"/>
        <v>0</v>
      </c>
      <c r="N18" s="102"/>
      <c r="O18" s="102"/>
      <c r="P18" s="102"/>
      <c r="Q18" s="102"/>
      <c r="R18" s="102"/>
    </row>
    <row r="19" spans="2:18" ht="27" customHeight="1" thickBot="1">
      <c r="B19" s="1913"/>
      <c r="C19" s="757"/>
      <c r="D19" s="762" t="s">
        <v>188</v>
      </c>
      <c r="E19" s="763"/>
      <c r="F19" s="758"/>
      <c r="G19" s="759">
        <v>1</v>
      </c>
      <c r="H19" s="763"/>
      <c r="I19" s="758"/>
      <c r="J19" s="759">
        <v>1</v>
      </c>
      <c r="K19" s="763"/>
      <c r="L19" s="758"/>
      <c r="M19" s="760">
        <v>1</v>
      </c>
      <c r="N19" s="102"/>
      <c r="O19" s="102"/>
      <c r="P19" s="102"/>
      <c r="Q19" s="102"/>
      <c r="R19" s="102"/>
    </row>
    <row r="20" spans="2:18" s="462" customFormat="1" ht="27" customHeight="1" thickTop="1" thickBot="1">
      <c r="B20" s="1924" t="s">
        <v>700</v>
      </c>
      <c r="C20" s="1925"/>
      <c r="D20" s="1926"/>
      <c r="E20" s="754"/>
      <c r="F20" s="755"/>
      <c r="G20" s="754"/>
      <c r="H20" s="754"/>
      <c r="I20" s="755"/>
      <c r="J20" s="754"/>
      <c r="K20" s="754"/>
      <c r="L20" s="755"/>
      <c r="M20" s="756"/>
      <c r="N20" s="463"/>
      <c r="O20" s="463"/>
      <c r="P20" s="463"/>
      <c r="Q20" s="463"/>
      <c r="R20" s="463"/>
    </row>
    <row r="21" spans="2:18" ht="6" customHeight="1" thickBot="1">
      <c r="B21" s="102"/>
      <c r="C21" s="102"/>
      <c r="D21" s="106"/>
      <c r="E21" s="102"/>
      <c r="F21" s="102"/>
      <c r="G21" s="102"/>
      <c r="H21" s="102"/>
      <c r="I21" s="102"/>
      <c r="J21" s="102"/>
      <c r="K21" s="102"/>
      <c r="L21" s="102"/>
      <c r="M21" s="105"/>
      <c r="N21" s="102"/>
      <c r="O21" s="102"/>
      <c r="P21" s="102"/>
      <c r="Q21" s="102"/>
      <c r="R21" s="102"/>
    </row>
    <row r="22" spans="2:18" ht="20.25" customHeight="1">
      <c r="B22" s="1927" t="s">
        <v>769</v>
      </c>
      <c r="C22" s="1930" t="s">
        <v>183</v>
      </c>
      <c r="D22" s="1921"/>
      <c r="E22" s="1932" t="s">
        <v>182</v>
      </c>
      <c r="F22" s="1933"/>
      <c r="G22" s="1934"/>
      <c r="H22" s="1932" t="s">
        <v>181</v>
      </c>
      <c r="I22" s="1933"/>
      <c r="J22" s="1934"/>
      <c r="K22" s="1932" t="s">
        <v>180</v>
      </c>
      <c r="L22" s="1933"/>
      <c r="M22" s="1937"/>
      <c r="N22" s="114"/>
      <c r="O22" s="102"/>
      <c r="P22" s="102"/>
      <c r="Q22" s="102"/>
      <c r="R22" s="102"/>
    </row>
    <row r="23" spans="2:18" ht="36.75" customHeight="1" thickBot="1">
      <c r="B23" s="1928"/>
      <c r="C23" s="1931"/>
      <c r="D23" s="1923"/>
      <c r="E23" s="113" t="s">
        <v>555</v>
      </c>
      <c r="F23" s="112" t="s">
        <v>179</v>
      </c>
      <c r="G23" s="113" t="s">
        <v>178</v>
      </c>
      <c r="H23" s="113" t="s">
        <v>555</v>
      </c>
      <c r="I23" s="112" t="s">
        <v>179</v>
      </c>
      <c r="J23" s="113" t="s">
        <v>178</v>
      </c>
      <c r="K23" s="113" t="s">
        <v>555</v>
      </c>
      <c r="L23" s="112" t="s">
        <v>179</v>
      </c>
      <c r="M23" s="111" t="s">
        <v>178</v>
      </c>
      <c r="N23" s="102"/>
      <c r="O23" s="102"/>
      <c r="P23" s="102"/>
      <c r="Q23" s="102"/>
      <c r="R23" s="102"/>
    </row>
    <row r="24" spans="2:18" ht="27" customHeight="1">
      <c r="B24" s="1928"/>
      <c r="C24" s="680"/>
      <c r="D24" s="687" t="s">
        <v>872</v>
      </c>
      <c r="E24" s="764"/>
      <c r="F24" s="240"/>
      <c r="G24" s="241"/>
      <c r="H24" s="764"/>
      <c r="I24" s="240"/>
      <c r="J24" s="241"/>
      <c r="K24" s="764"/>
      <c r="L24" s="240"/>
      <c r="M24" s="242"/>
      <c r="N24" s="102"/>
      <c r="O24" s="102"/>
      <c r="P24" s="102"/>
      <c r="Q24" s="102"/>
      <c r="R24" s="102"/>
    </row>
    <row r="25" spans="2:18" ht="29.5" customHeight="1">
      <c r="B25" s="1928"/>
      <c r="C25" s="109"/>
      <c r="D25" s="1014" t="s">
        <v>874</v>
      </c>
      <c r="E25" s="1015" t="s">
        <v>220</v>
      </c>
      <c r="F25" s="1016"/>
      <c r="G25" s="1017"/>
      <c r="H25" s="1015" t="s">
        <v>220</v>
      </c>
      <c r="I25" s="1016"/>
      <c r="J25" s="1017"/>
      <c r="K25" s="1015" t="s">
        <v>220</v>
      </c>
      <c r="L25" s="1016"/>
      <c r="M25" s="1018"/>
      <c r="N25" s="102"/>
      <c r="O25" s="102"/>
      <c r="P25" s="102"/>
      <c r="Q25" s="102"/>
      <c r="R25" s="102"/>
    </row>
    <row r="26" spans="2:18" ht="27" customHeight="1">
      <c r="B26" s="1928"/>
      <c r="C26" s="680"/>
      <c r="D26" s="110" t="s">
        <v>177</v>
      </c>
      <c r="E26" s="240"/>
      <c r="F26" s="240"/>
      <c r="G26" s="241"/>
      <c r="H26" s="240"/>
      <c r="I26" s="240"/>
      <c r="J26" s="241"/>
      <c r="K26" s="240"/>
      <c r="L26" s="240"/>
      <c r="M26" s="242"/>
      <c r="N26" s="102"/>
      <c r="O26" s="102"/>
      <c r="P26" s="102"/>
      <c r="Q26" s="102"/>
      <c r="R26" s="102"/>
    </row>
    <row r="27" spans="2:18" ht="27" customHeight="1">
      <c r="B27" s="1928"/>
      <c r="C27" s="680" t="s">
        <v>176</v>
      </c>
      <c r="D27" s="110" t="s">
        <v>175</v>
      </c>
      <c r="E27" s="240"/>
      <c r="F27" s="240"/>
      <c r="G27" s="241"/>
      <c r="H27" s="240"/>
      <c r="I27" s="240"/>
      <c r="J27" s="241"/>
      <c r="K27" s="240"/>
      <c r="L27" s="240"/>
      <c r="M27" s="242"/>
      <c r="N27" s="102"/>
      <c r="O27" s="102"/>
      <c r="P27" s="102"/>
      <c r="Q27" s="102"/>
      <c r="R27" s="102"/>
    </row>
    <row r="28" spans="2:18" ht="27" customHeight="1">
      <c r="B28" s="1928"/>
      <c r="C28" s="680"/>
      <c r="D28" s="108" t="s">
        <v>174</v>
      </c>
      <c r="E28" s="240"/>
      <c r="F28" s="240"/>
      <c r="G28" s="241"/>
      <c r="H28" s="240"/>
      <c r="I28" s="240"/>
      <c r="J28" s="241"/>
      <c r="K28" s="240"/>
      <c r="L28" s="240"/>
      <c r="M28" s="242"/>
      <c r="N28" s="102"/>
      <c r="O28" s="102"/>
      <c r="P28" s="102"/>
      <c r="Q28" s="102"/>
      <c r="R28" s="102"/>
    </row>
    <row r="29" spans="2:18" ht="27" customHeight="1">
      <c r="B29" s="1928"/>
      <c r="C29" s="680" t="s">
        <v>173</v>
      </c>
      <c r="D29" s="108" t="s">
        <v>172</v>
      </c>
      <c r="E29" s="240"/>
      <c r="F29" s="240"/>
      <c r="G29" s="241"/>
      <c r="H29" s="240"/>
      <c r="I29" s="240"/>
      <c r="J29" s="241"/>
      <c r="K29" s="240"/>
      <c r="L29" s="240"/>
      <c r="M29" s="242"/>
      <c r="N29" s="102"/>
      <c r="O29" s="102"/>
      <c r="P29" s="102"/>
      <c r="Q29" s="102"/>
      <c r="R29" s="102"/>
    </row>
    <row r="30" spans="2:18" ht="27" customHeight="1">
      <c r="B30" s="1928"/>
      <c r="C30" s="680"/>
      <c r="D30" s="108" t="s">
        <v>171</v>
      </c>
      <c r="E30" s="240"/>
      <c r="F30" s="240"/>
      <c r="G30" s="241"/>
      <c r="H30" s="240"/>
      <c r="I30" s="240"/>
      <c r="J30" s="241"/>
      <c r="K30" s="240"/>
      <c r="L30" s="240"/>
      <c r="M30" s="242"/>
      <c r="N30" s="102"/>
      <c r="O30" s="102"/>
      <c r="P30" s="102"/>
      <c r="Q30" s="102"/>
      <c r="R30" s="102"/>
    </row>
    <row r="31" spans="2:18" ht="27" customHeight="1" thickBot="1">
      <c r="B31" s="1928"/>
      <c r="C31" s="679"/>
      <c r="D31" s="107" t="s">
        <v>170</v>
      </c>
      <c r="E31" s="243"/>
      <c r="F31" s="243"/>
      <c r="G31" s="244"/>
      <c r="H31" s="243"/>
      <c r="I31" s="243"/>
      <c r="J31" s="244"/>
      <c r="K31" s="243"/>
      <c r="L31" s="243"/>
      <c r="M31" s="245"/>
      <c r="N31" s="102"/>
      <c r="O31" s="102"/>
      <c r="P31" s="102"/>
      <c r="Q31" s="102"/>
      <c r="R31" s="102"/>
    </row>
    <row r="32" spans="2:18" s="462" customFormat="1" ht="27" customHeight="1" thickTop="1" thickBot="1">
      <c r="B32" s="1929"/>
      <c r="C32" s="1925" t="s">
        <v>701</v>
      </c>
      <c r="D32" s="1926"/>
      <c r="E32" s="754"/>
      <c r="F32" s="755"/>
      <c r="G32" s="754"/>
      <c r="H32" s="754"/>
      <c r="I32" s="755"/>
      <c r="J32" s="754"/>
      <c r="K32" s="754"/>
      <c r="L32" s="755"/>
      <c r="M32" s="756"/>
      <c r="N32" s="463"/>
      <c r="O32" s="463"/>
      <c r="P32" s="463"/>
      <c r="Q32" s="463"/>
      <c r="R32" s="463"/>
    </row>
    <row r="33" spans="1:18">
      <c r="A33" s="102" t="s">
        <v>169</v>
      </c>
      <c r="B33" s="102"/>
      <c r="C33" s="102"/>
      <c r="D33" s="106"/>
      <c r="E33" s="102"/>
      <c r="F33" s="102"/>
      <c r="G33" s="102"/>
      <c r="H33" s="102"/>
      <c r="I33" s="102"/>
      <c r="J33" s="102"/>
      <c r="K33" s="102"/>
      <c r="L33" s="102"/>
      <c r="M33" s="105"/>
      <c r="N33" s="102"/>
      <c r="O33" s="102"/>
      <c r="P33" s="102"/>
      <c r="Q33" s="102"/>
      <c r="R33" s="102"/>
    </row>
    <row r="34" spans="1:18" ht="16.5" customHeight="1">
      <c r="A34" s="104" t="s">
        <v>91</v>
      </c>
      <c r="B34" s="1911" t="s">
        <v>168</v>
      </c>
      <c r="C34" s="1911"/>
      <c r="D34" s="1911"/>
      <c r="E34" s="1911"/>
      <c r="F34" s="1911"/>
      <c r="G34" s="1911"/>
      <c r="H34" s="1911"/>
      <c r="I34" s="1911"/>
      <c r="J34" s="1911"/>
      <c r="K34" s="1911"/>
      <c r="L34" s="1911"/>
      <c r="M34" s="1911"/>
      <c r="N34" s="102"/>
      <c r="O34" s="102"/>
      <c r="P34" s="102"/>
      <c r="Q34" s="102"/>
      <c r="R34" s="102"/>
    </row>
    <row r="35" spans="1:18" s="28" customFormat="1" ht="17.25" customHeight="1">
      <c r="A35" s="30" t="s">
        <v>57</v>
      </c>
      <c r="B35" s="1911" t="s">
        <v>876</v>
      </c>
      <c r="C35" s="1911"/>
      <c r="D35" s="1911"/>
      <c r="E35" s="1911"/>
      <c r="F35" s="1911"/>
      <c r="G35" s="1911"/>
      <c r="H35" s="1911"/>
      <c r="I35" s="1911"/>
      <c r="J35" s="1911"/>
      <c r="K35" s="1911"/>
      <c r="L35" s="1911"/>
    </row>
    <row r="36" spans="1:18" s="28" customFormat="1" ht="16.5" customHeight="1">
      <c r="A36" s="30" t="s">
        <v>55</v>
      </c>
      <c r="B36" s="1911" t="s">
        <v>167</v>
      </c>
      <c r="C36" s="1911"/>
      <c r="D36" s="1911"/>
      <c r="E36" s="1911"/>
      <c r="F36" s="1911"/>
      <c r="G36" s="1911"/>
      <c r="H36" s="1911"/>
      <c r="I36" s="1911"/>
      <c r="J36" s="1911"/>
      <c r="K36" s="1911"/>
      <c r="L36" s="1911"/>
    </row>
    <row r="37" spans="1:18" ht="27" customHeight="1">
      <c r="A37" s="103" t="s">
        <v>166</v>
      </c>
      <c r="B37" s="1935" t="s">
        <v>165</v>
      </c>
      <c r="C37" s="1935"/>
      <c r="D37" s="1935"/>
      <c r="E37" s="1935"/>
      <c r="F37" s="1935"/>
      <c r="G37" s="1935"/>
      <c r="H37" s="1935"/>
      <c r="I37" s="1935"/>
      <c r="J37" s="1935"/>
      <c r="K37" s="1935"/>
      <c r="L37" s="1935"/>
      <c r="M37" s="1935"/>
      <c r="N37" s="102"/>
      <c r="O37" s="102"/>
      <c r="P37" s="102"/>
      <c r="Q37" s="102"/>
      <c r="R37" s="102"/>
    </row>
    <row r="38" spans="1:18" ht="32.5" customHeight="1">
      <c r="A38" s="103" t="s">
        <v>164</v>
      </c>
      <c r="B38" s="1935" t="s">
        <v>877</v>
      </c>
      <c r="C38" s="1935"/>
      <c r="D38" s="1935"/>
      <c r="E38" s="1935"/>
      <c r="F38" s="1935"/>
      <c r="G38" s="1935"/>
      <c r="H38" s="1935"/>
      <c r="I38" s="1935"/>
      <c r="J38" s="1935"/>
      <c r="K38" s="1935"/>
      <c r="L38" s="1935"/>
      <c r="M38" s="1935"/>
      <c r="N38" s="102"/>
      <c r="O38" s="102"/>
      <c r="P38" s="102"/>
      <c r="Q38" s="102"/>
      <c r="R38" s="102"/>
    </row>
    <row r="39" spans="1:18" ht="32.5" customHeight="1">
      <c r="A39" s="1019" t="s">
        <v>231</v>
      </c>
      <c r="B39" s="1936" t="s">
        <v>875</v>
      </c>
      <c r="C39" s="1936"/>
      <c r="D39" s="1936"/>
      <c r="E39" s="1936"/>
      <c r="F39" s="1936"/>
      <c r="G39" s="1936"/>
      <c r="H39" s="1936"/>
      <c r="I39" s="1936"/>
      <c r="J39" s="1936"/>
      <c r="K39" s="1936"/>
      <c r="L39" s="1936"/>
      <c r="M39" s="1936"/>
      <c r="N39" s="102"/>
      <c r="O39" s="102"/>
      <c r="P39" s="102"/>
      <c r="Q39" s="102"/>
      <c r="R39" s="102"/>
    </row>
    <row r="40" spans="1:18" ht="20.25" customHeight="1">
      <c r="A40" s="1020" t="s">
        <v>873</v>
      </c>
      <c r="B40" s="1910" t="s">
        <v>48</v>
      </c>
      <c r="C40" s="1910"/>
      <c r="D40" s="1910"/>
      <c r="E40" s="1910"/>
      <c r="F40" s="1910"/>
      <c r="G40" s="1910"/>
      <c r="H40" s="1910"/>
      <c r="I40" s="1910"/>
      <c r="J40" s="102"/>
      <c r="K40" s="102"/>
      <c r="L40" s="102"/>
      <c r="M40" s="102"/>
      <c r="N40" s="102"/>
      <c r="O40" s="102"/>
      <c r="P40" s="102"/>
      <c r="Q40" s="102"/>
      <c r="R40" s="102"/>
    </row>
    <row r="41" spans="1:18" ht="15.75" customHeight="1">
      <c r="A41" s="37" t="s">
        <v>35</v>
      </c>
      <c r="B41" s="102" t="s">
        <v>692</v>
      </c>
      <c r="C41" s="28"/>
      <c r="D41" s="28"/>
      <c r="E41" s="28"/>
      <c r="F41" s="28"/>
      <c r="G41" s="28"/>
      <c r="H41" s="28"/>
      <c r="I41" s="28"/>
      <c r="J41" s="102"/>
      <c r="K41" s="28"/>
      <c r="L41" s="102"/>
      <c r="M41" s="102"/>
      <c r="N41" s="102"/>
      <c r="O41" s="102"/>
      <c r="P41" s="102"/>
      <c r="Q41" s="102"/>
      <c r="R41" s="102"/>
    </row>
    <row r="42" spans="1:18" ht="15.75" customHeight="1">
      <c r="A42" s="37" t="s">
        <v>36</v>
      </c>
      <c r="B42" s="102" t="s">
        <v>693</v>
      </c>
      <c r="C42" s="102"/>
      <c r="D42" s="102"/>
      <c r="E42" s="102"/>
      <c r="F42" s="102"/>
      <c r="G42" s="102"/>
      <c r="H42" s="102"/>
      <c r="I42" s="102"/>
      <c r="J42" s="102"/>
      <c r="K42" s="102"/>
      <c r="L42" s="102"/>
      <c r="M42" s="102"/>
      <c r="N42" s="102"/>
      <c r="O42" s="102"/>
      <c r="P42" s="102"/>
      <c r="Q42" s="102"/>
      <c r="R42" s="102"/>
    </row>
  </sheetData>
  <mergeCells count="22">
    <mergeCell ref="H4:J4"/>
    <mergeCell ref="K4:M4"/>
    <mergeCell ref="H22:J22"/>
    <mergeCell ref="K22:M22"/>
    <mergeCell ref="E4:G4"/>
    <mergeCell ref="B40:I40"/>
    <mergeCell ref="B20:D20"/>
    <mergeCell ref="B22:B32"/>
    <mergeCell ref="C22:D23"/>
    <mergeCell ref="E22:G22"/>
    <mergeCell ref="B34:M34"/>
    <mergeCell ref="B35:L35"/>
    <mergeCell ref="B36:L36"/>
    <mergeCell ref="B37:M37"/>
    <mergeCell ref="B38:M38"/>
    <mergeCell ref="C32:D32"/>
    <mergeCell ref="B39:M39"/>
    <mergeCell ref="B6:B19"/>
    <mergeCell ref="C9:D9"/>
    <mergeCell ref="C18:D18"/>
    <mergeCell ref="B4:B5"/>
    <mergeCell ref="C4:D5"/>
  </mergeCells>
  <phoneticPr fontId="14"/>
  <pageMargins left="0.78740157480314965" right="0.78740157480314965" top="0.78740157480314965" bottom="0.98425196850393704" header="0.51181102362204722" footer="0.51181102362204722"/>
  <pageSetup paperSize="9" scale="72" firstPageNumber="38" fitToHeight="167" orientation="landscape" useFirstPageNumber="1" r:id="rId1"/>
  <headerFooter alignWithMargins="0">
    <oddFooter xml:space="preserve">&amp;R
</oddFooter>
  </headerFooter>
  <ignoredErrors>
    <ignoredError sqref="A37:A40"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59FD89-881F-47FB-8328-1BC9D38373BD}">
  <sheetPr>
    <pageSetUpPr fitToPage="1"/>
  </sheetPr>
  <dimension ref="A1:Q45"/>
  <sheetViews>
    <sheetView view="pageBreakPreview" topLeftCell="A31" zoomScaleNormal="40" zoomScaleSheetLayoutView="100" workbookViewId="0"/>
  </sheetViews>
  <sheetFormatPr defaultColWidth="8.83203125" defaultRowHeight="15" customHeight="1"/>
  <cols>
    <col min="1" max="1" width="4.33203125" style="263" customWidth="1"/>
    <col min="2" max="2" width="4.83203125" style="261" customWidth="1"/>
    <col min="3" max="3" width="21.5" style="261" customWidth="1"/>
    <col min="4" max="4" width="20" style="261" customWidth="1"/>
    <col min="5" max="9" width="9.5" style="261" customWidth="1"/>
    <col min="10" max="10" width="22.33203125" style="261" customWidth="1"/>
    <col min="11" max="11" width="8.58203125" style="261" bestFit="1" customWidth="1"/>
    <col min="12" max="12" width="27.58203125" style="261" bestFit="1" customWidth="1"/>
    <col min="13" max="17" width="10.58203125" style="261" customWidth="1"/>
    <col min="18" max="16384" width="8.83203125" style="261"/>
  </cols>
  <sheetData>
    <row r="1" spans="1:17" s="40" customFormat="1" ht="13">
      <c r="A1" s="255" t="s">
        <v>870</v>
      </c>
      <c r="K1" s="1964" t="s">
        <v>707</v>
      </c>
      <c r="L1" s="1964"/>
      <c r="M1" s="1964"/>
      <c r="N1" s="1964"/>
      <c r="O1" s="1964"/>
      <c r="P1" s="1964"/>
      <c r="Q1" s="1964"/>
    </row>
    <row r="2" spans="1:17" ht="13">
      <c r="A2" s="260"/>
      <c r="B2" s="260" t="s">
        <v>384</v>
      </c>
      <c r="J2" s="681" t="s">
        <v>702</v>
      </c>
      <c r="K2" s="1964" t="s">
        <v>708</v>
      </c>
      <c r="L2" s="1964"/>
      <c r="M2" s="1964"/>
      <c r="N2" s="1964"/>
      <c r="O2" s="1964"/>
      <c r="P2" s="1964"/>
      <c r="Q2" s="1964"/>
    </row>
    <row r="3" spans="1:17" ht="9" customHeight="1" thickBot="1">
      <c r="J3" s="262"/>
      <c r="K3" s="262"/>
      <c r="L3" s="262"/>
    </row>
    <row r="4" spans="1:17" s="270" customFormat="1" ht="18" customHeight="1">
      <c r="A4" s="264"/>
      <c r="B4" s="265"/>
      <c r="C4" s="266" t="s">
        <v>385</v>
      </c>
      <c r="D4" s="267" t="s">
        <v>386</v>
      </c>
      <c r="E4" s="268" t="s">
        <v>387</v>
      </c>
      <c r="F4" s="268" t="s">
        <v>388</v>
      </c>
      <c r="G4" s="268" t="s">
        <v>70</v>
      </c>
      <c r="H4" s="268" t="s">
        <v>69</v>
      </c>
      <c r="I4" s="268" t="s">
        <v>68</v>
      </c>
      <c r="J4" s="269" t="s">
        <v>389</v>
      </c>
      <c r="K4" s="1958" t="s">
        <v>709</v>
      </c>
      <c r="L4" s="1959"/>
      <c r="M4" s="268" t="s">
        <v>387</v>
      </c>
      <c r="N4" s="268" t="s">
        <v>388</v>
      </c>
      <c r="O4" s="268" t="s">
        <v>70</v>
      </c>
      <c r="P4" s="268" t="s">
        <v>69</v>
      </c>
      <c r="Q4" s="268" t="s">
        <v>68</v>
      </c>
    </row>
    <row r="5" spans="1:17" s="272" customFormat="1" ht="14.25" customHeight="1">
      <c r="A5" s="264"/>
      <c r="B5" s="1941">
        <v>1</v>
      </c>
      <c r="C5" s="1942" t="s">
        <v>390</v>
      </c>
      <c r="D5" s="271" t="s">
        <v>391</v>
      </c>
      <c r="E5" s="283" t="s">
        <v>198</v>
      </c>
      <c r="F5" s="283" t="s">
        <v>198</v>
      </c>
      <c r="G5" s="283" t="s">
        <v>198</v>
      </c>
      <c r="H5" s="283" t="s">
        <v>198</v>
      </c>
      <c r="I5" s="283" t="s">
        <v>198</v>
      </c>
      <c r="J5" s="1956"/>
      <c r="K5" s="1960" t="s">
        <v>710</v>
      </c>
      <c r="L5" s="793" t="s">
        <v>791</v>
      </c>
      <c r="M5" s="695"/>
      <c r="N5" s="695"/>
      <c r="O5" s="695"/>
      <c r="P5" s="695"/>
      <c r="Q5" s="695"/>
    </row>
    <row r="6" spans="1:17" s="272" customFormat="1" ht="14.25" customHeight="1">
      <c r="A6" s="264"/>
      <c r="B6" s="1941"/>
      <c r="C6" s="1942"/>
      <c r="D6" s="391" t="s">
        <v>392</v>
      </c>
      <c r="E6" s="871" t="e">
        <f>(M21/(M5+M6))*100</f>
        <v>#DIV/0!</v>
      </c>
      <c r="F6" s="871" t="e">
        <f>(N21/(N5+N6))*100</f>
        <v>#DIV/0!</v>
      </c>
      <c r="G6" s="871" t="e">
        <f>(O21/(O5+O6))*100</f>
        <v>#DIV/0!</v>
      </c>
      <c r="H6" s="871" t="e">
        <f>(P21/(P5+P6))*100</f>
        <v>#DIV/0!</v>
      </c>
      <c r="I6" s="871" t="e">
        <f>(Q21/(Q5+Q6))*100</f>
        <v>#DIV/0!</v>
      </c>
      <c r="J6" s="1957"/>
      <c r="K6" s="1961"/>
      <c r="L6" s="792" t="s">
        <v>790</v>
      </c>
      <c r="M6" s="695"/>
      <c r="N6" s="695"/>
      <c r="O6" s="695"/>
      <c r="P6" s="695"/>
      <c r="Q6" s="695"/>
    </row>
    <row r="7" spans="1:17" s="272" customFormat="1" ht="14.25" customHeight="1">
      <c r="A7" s="264"/>
      <c r="B7" s="1941">
        <v>2</v>
      </c>
      <c r="C7" s="1942" t="s">
        <v>393</v>
      </c>
      <c r="D7" s="271" t="s">
        <v>394</v>
      </c>
      <c r="E7" s="284"/>
      <c r="F7" s="284"/>
      <c r="G7" s="284"/>
      <c r="H7" s="284"/>
      <c r="I7" s="284"/>
      <c r="J7" s="1943"/>
      <c r="K7" s="1971" t="s">
        <v>789</v>
      </c>
      <c r="L7" s="1972"/>
      <c r="M7" s="695"/>
      <c r="N7" s="695"/>
      <c r="O7" s="695"/>
      <c r="P7" s="695"/>
      <c r="Q7" s="695"/>
    </row>
    <row r="8" spans="1:17" s="272" customFormat="1" ht="14.25" customHeight="1">
      <c r="A8" s="264"/>
      <c r="B8" s="1941"/>
      <c r="C8" s="1942"/>
      <c r="D8" s="273" t="s">
        <v>395</v>
      </c>
      <c r="E8" s="285" t="e">
        <f>(M21/M8)*100</f>
        <v>#DIV/0!</v>
      </c>
      <c r="F8" s="285" t="e">
        <f>(N21/N8)*100</f>
        <v>#DIV/0!</v>
      </c>
      <c r="G8" s="285" t="e">
        <f>(O21/O8)*100</f>
        <v>#DIV/0!</v>
      </c>
      <c r="H8" s="285" t="e">
        <f>(P21/P8)*100</f>
        <v>#DIV/0!</v>
      </c>
      <c r="I8" s="285" t="e">
        <f>(Q21/Q8)*100</f>
        <v>#DIV/0!</v>
      </c>
      <c r="J8" s="1944"/>
      <c r="K8" s="1962" t="s">
        <v>788</v>
      </c>
      <c r="L8" s="1963"/>
      <c r="M8" s="695"/>
      <c r="N8" s="695"/>
      <c r="O8" s="695"/>
      <c r="P8" s="695"/>
      <c r="Q8" s="695"/>
    </row>
    <row r="9" spans="1:17" s="272" customFormat="1" ht="14.25" customHeight="1">
      <c r="A9" s="264"/>
      <c r="B9" s="1941">
        <v>3</v>
      </c>
      <c r="C9" s="1942" t="s">
        <v>396</v>
      </c>
      <c r="D9" s="271" t="s">
        <v>397</v>
      </c>
      <c r="E9" s="284"/>
      <c r="F9" s="284"/>
      <c r="G9" s="284"/>
      <c r="H9" s="284"/>
      <c r="I9" s="284"/>
      <c r="J9" s="1943"/>
      <c r="K9" s="1967" t="s">
        <v>713</v>
      </c>
      <c r="L9" s="1970" t="s">
        <v>787</v>
      </c>
      <c r="M9" s="1938"/>
      <c r="N9" s="1938"/>
      <c r="O9" s="1938"/>
      <c r="P9" s="1938"/>
      <c r="Q9" s="1938"/>
    </row>
    <row r="10" spans="1:17" s="272" customFormat="1" ht="14.25" customHeight="1">
      <c r="A10" s="264"/>
      <c r="B10" s="1941"/>
      <c r="C10" s="1942"/>
      <c r="D10" s="273" t="s">
        <v>392</v>
      </c>
      <c r="E10" s="285" t="e">
        <f>(M22/(M5+M6))*100</f>
        <v>#DIV/0!</v>
      </c>
      <c r="F10" s="285" t="e">
        <f>(N22/(N5+N6))*100</f>
        <v>#DIV/0!</v>
      </c>
      <c r="G10" s="285" t="e">
        <f>(O22/(O5+O6))*100</f>
        <v>#DIV/0!</v>
      </c>
      <c r="H10" s="285" t="e">
        <f>(P22/(P5+P6))*100</f>
        <v>#DIV/0!</v>
      </c>
      <c r="I10" s="285" t="e">
        <f>(Q22/(Q5+Q6))*100</f>
        <v>#DIV/0!</v>
      </c>
      <c r="J10" s="1944"/>
      <c r="K10" s="1968"/>
      <c r="L10" s="1966"/>
      <c r="M10" s="1939"/>
      <c r="N10" s="1939"/>
      <c r="O10" s="1939"/>
      <c r="P10" s="1939"/>
      <c r="Q10" s="1939"/>
    </row>
    <row r="11" spans="1:17" s="272" customFormat="1" ht="14.25" customHeight="1">
      <c r="A11" s="264"/>
      <c r="B11" s="1941">
        <v>4</v>
      </c>
      <c r="C11" s="1942" t="s">
        <v>398</v>
      </c>
      <c r="D11" s="271" t="s">
        <v>399</v>
      </c>
      <c r="E11" s="284"/>
      <c r="F11" s="284"/>
      <c r="G11" s="284"/>
      <c r="H11" s="284"/>
      <c r="I11" s="284"/>
      <c r="J11" s="1943"/>
      <c r="K11" s="1968"/>
      <c r="L11" s="1965" t="s">
        <v>786</v>
      </c>
      <c r="M11" s="1938"/>
      <c r="N11" s="1938"/>
      <c r="O11" s="1938"/>
      <c r="P11" s="1938"/>
      <c r="Q11" s="1938"/>
    </row>
    <row r="12" spans="1:17" s="272" customFormat="1" ht="14.25" customHeight="1">
      <c r="A12" s="264"/>
      <c r="B12" s="1941"/>
      <c r="C12" s="1942"/>
      <c r="D12" s="273" t="s">
        <v>392</v>
      </c>
      <c r="E12" s="285" t="e">
        <f>(M23/(M5+M6))*100</f>
        <v>#DIV/0!</v>
      </c>
      <c r="F12" s="285" t="e">
        <f>(N23/(N5+N6))*100</f>
        <v>#DIV/0!</v>
      </c>
      <c r="G12" s="285" t="e">
        <f>(O23/(O5+O6))*100</f>
        <v>#DIV/0!</v>
      </c>
      <c r="H12" s="285" t="e">
        <f>(P23/(P5+P6))*100</f>
        <v>#DIV/0!</v>
      </c>
      <c r="I12" s="285" t="e">
        <f>(Q23/(Q5+Q6))*100</f>
        <v>#DIV/0!</v>
      </c>
      <c r="J12" s="1944"/>
      <c r="K12" s="1969"/>
      <c r="L12" s="1966"/>
      <c r="M12" s="1939"/>
      <c r="N12" s="1939"/>
      <c r="O12" s="1939"/>
      <c r="P12" s="1939"/>
      <c r="Q12" s="1939"/>
    </row>
    <row r="13" spans="1:17" s="272" customFormat="1" ht="14.25" customHeight="1">
      <c r="A13" s="264"/>
      <c r="B13" s="1941">
        <v>5</v>
      </c>
      <c r="C13" s="1942" t="s">
        <v>400</v>
      </c>
      <c r="D13" s="271" t="s">
        <v>401</v>
      </c>
      <c r="E13" s="284"/>
      <c r="F13" s="284"/>
      <c r="G13" s="284"/>
      <c r="H13" s="284"/>
      <c r="I13" s="284"/>
      <c r="J13" s="1943"/>
      <c r="K13" s="1985" t="s">
        <v>714</v>
      </c>
      <c r="L13" s="1965" t="s">
        <v>785</v>
      </c>
      <c r="M13" s="1938"/>
      <c r="N13" s="1938"/>
      <c r="O13" s="1938"/>
      <c r="P13" s="1938"/>
      <c r="Q13" s="1938"/>
    </row>
    <row r="14" spans="1:17" s="272" customFormat="1" ht="14.25" customHeight="1">
      <c r="A14" s="270"/>
      <c r="B14" s="1941"/>
      <c r="C14" s="1942"/>
      <c r="D14" s="273" t="s">
        <v>392</v>
      </c>
      <c r="E14" s="285" t="e">
        <f>(M24/(M5+M6))*100</f>
        <v>#DIV/0!</v>
      </c>
      <c r="F14" s="285" t="e">
        <f>(N24/(N5+N6))*100</f>
        <v>#DIV/0!</v>
      </c>
      <c r="G14" s="285" t="e">
        <f>(O24/(O5+O6))*100</f>
        <v>#DIV/0!</v>
      </c>
      <c r="H14" s="285" t="e">
        <f>(P24/(P5+P6))*100</f>
        <v>#DIV/0!</v>
      </c>
      <c r="I14" s="285" t="e">
        <f>(Q24/(Q5+Q6))*100</f>
        <v>#DIV/0!</v>
      </c>
      <c r="J14" s="1944"/>
      <c r="K14" s="1968"/>
      <c r="L14" s="1966"/>
      <c r="M14" s="1939"/>
      <c r="N14" s="1939"/>
      <c r="O14" s="1939"/>
      <c r="P14" s="1939"/>
      <c r="Q14" s="1939"/>
    </row>
    <row r="15" spans="1:17" s="272" customFormat="1" ht="14.25" customHeight="1">
      <c r="A15" s="270"/>
      <c r="B15" s="1941">
        <v>6</v>
      </c>
      <c r="C15" s="1954" t="s">
        <v>402</v>
      </c>
      <c r="D15" s="274" t="s">
        <v>403</v>
      </c>
      <c r="E15" s="284"/>
      <c r="F15" s="284"/>
      <c r="G15" s="284"/>
      <c r="H15" s="284"/>
      <c r="I15" s="284"/>
      <c r="J15" s="1943"/>
      <c r="K15" s="1968"/>
      <c r="L15" s="1965" t="s">
        <v>821</v>
      </c>
      <c r="M15" s="1938"/>
      <c r="N15" s="1938"/>
      <c r="O15" s="1938"/>
      <c r="P15" s="1938"/>
      <c r="Q15" s="1973"/>
    </row>
    <row r="16" spans="1:17" s="272" customFormat="1" ht="14.25" customHeight="1" thickBot="1">
      <c r="A16" s="270"/>
      <c r="B16" s="1941"/>
      <c r="C16" s="1942"/>
      <c r="D16" s="273" t="s">
        <v>404</v>
      </c>
      <c r="E16" s="285" t="e">
        <f>(M29/M7)*100</f>
        <v>#DIV/0!</v>
      </c>
      <c r="F16" s="285" t="e">
        <f>(N29/N7)*100</f>
        <v>#DIV/0!</v>
      </c>
      <c r="G16" s="285" t="e">
        <f>(O29/O7)*100</f>
        <v>#DIV/0!</v>
      </c>
      <c r="H16" s="285" t="e">
        <f>(P29/P7)*100</f>
        <v>#DIV/0!</v>
      </c>
      <c r="I16" s="285" t="e">
        <f>(Q29/Q7)*100</f>
        <v>#DIV/0!</v>
      </c>
      <c r="J16" s="1944"/>
      <c r="K16" s="1986"/>
      <c r="L16" s="1975"/>
      <c r="M16" s="1987"/>
      <c r="N16" s="1987"/>
      <c r="O16" s="1987"/>
      <c r="P16" s="1987"/>
      <c r="Q16" s="1974"/>
    </row>
    <row r="17" spans="1:17" s="272" customFormat="1" ht="14.25" customHeight="1" thickTop="1" thickBot="1">
      <c r="A17" s="270"/>
      <c r="B17" s="1948">
        <v>7</v>
      </c>
      <c r="C17" s="1955" t="s">
        <v>405</v>
      </c>
      <c r="D17" s="275" t="s">
        <v>406</v>
      </c>
      <c r="E17" s="286"/>
      <c r="F17" s="286"/>
      <c r="G17" s="286"/>
      <c r="H17" s="286"/>
      <c r="I17" s="286"/>
      <c r="J17" s="1952"/>
      <c r="K17" s="785"/>
      <c r="L17" s="784"/>
      <c r="M17" s="791"/>
      <c r="N17" s="791"/>
      <c r="O17" s="791"/>
      <c r="P17" s="791"/>
      <c r="Q17" s="790"/>
    </row>
    <row r="18" spans="1:17" s="272" customFormat="1" ht="14.25" customHeight="1" thickTop="1">
      <c r="A18" s="270"/>
      <c r="B18" s="1941"/>
      <c r="C18" s="1942"/>
      <c r="D18" s="273" t="s">
        <v>404</v>
      </c>
      <c r="E18" s="285" t="e">
        <f>(M20/M7)*100</f>
        <v>#DIV/0!</v>
      </c>
      <c r="F18" s="285" t="e">
        <f>(N20/N7)*100</f>
        <v>#DIV/0!</v>
      </c>
      <c r="G18" s="285" t="e">
        <f>(O20/O7)*100</f>
        <v>#DIV/0!</v>
      </c>
      <c r="H18" s="285" t="e">
        <f>(P20/P7)*100</f>
        <v>#DIV/0!</v>
      </c>
      <c r="I18" s="285" t="e">
        <f>(Q20/Q7)*100</f>
        <v>#DIV/0!</v>
      </c>
      <c r="J18" s="1944"/>
      <c r="K18" s="1978" t="s">
        <v>717</v>
      </c>
      <c r="L18" s="789" t="s">
        <v>783</v>
      </c>
      <c r="M18" s="696"/>
      <c r="N18" s="696"/>
      <c r="O18" s="696"/>
      <c r="P18" s="696"/>
      <c r="Q18" s="696"/>
    </row>
    <row r="19" spans="1:17" s="272" customFormat="1" ht="14.25" customHeight="1">
      <c r="A19" s="270"/>
      <c r="B19" s="1941">
        <v>8</v>
      </c>
      <c r="C19" s="1954" t="s">
        <v>407</v>
      </c>
      <c r="D19" s="275" t="s">
        <v>406</v>
      </c>
      <c r="E19" s="284"/>
      <c r="F19" s="284"/>
      <c r="G19" s="284"/>
      <c r="H19" s="284"/>
      <c r="I19" s="284"/>
      <c r="J19" s="1943"/>
      <c r="K19" s="1979"/>
      <c r="L19" s="788" t="s">
        <v>782</v>
      </c>
      <c r="M19" s="695"/>
      <c r="N19" s="695"/>
      <c r="O19" s="695"/>
      <c r="P19" s="695"/>
      <c r="Q19" s="695"/>
    </row>
    <row r="20" spans="1:17" s="272" customFormat="1" ht="14.25" customHeight="1">
      <c r="A20" s="270"/>
      <c r="B20" s="1941"/>
      <c r="C20" s="1942"/>
      <c r="D20" s="276" t="s">
        <v>408</v>
      </c>
      <c r="E20" s="285" t="e">
        <f>(M20/(M7-M30))*100</f>
        <v>#DIV/0!</v>
      </c>
      <c r="F20" s="285" t="e">
        <f>(N20/(N7-N30))*100</f>
        <v>#DIV/0!</v>
      </c>
      <c r="G20" s="285" t="e">
        <f>(O20/(O7-O30))*100</f>
        <v>#DIV/0!</v>
      </c>
      <c r="H20" s="285" t="e">
        <f>(P20/(P7-P30))*100</f>
        <v>#DIV/0!</v>
      </c>
      <c r="I20" s="285" t="e">
        <f>(Q20/(Q7-Q30))*100</f>
        <v>#DIV/0!</v>
      </c>
      <c r="J20" s="1944"/>
      <c r="K20" s="1976" t="s">
        <v>781</v>
      </c>
      <c r="L20" s="1977"/>
      <c r="M20" s="695"/>
      <c r="N20" s="695"/>
      <c r="O20" s="695"/>
      <c r="P20" s="695"/>
      <c r="Q20" s="695"/>
    </row>
    <row r="21" spans="1:17" s="272" customFormat="1" ht="14.25" customHeight="1">
      <c r="A21" s="270"/>
      <c r="B21" s="1941">
        <v>9</v>
      </c>
      <c r="C21" s="1942" t="s">
        <v>409</v>
      </c>
      <c r="D21" s="271" t="s">
        <v>410</v>
      </c>
      <c r="E21" s="284"/>
      <c r="F21" s="284"/>
      <c r="G21" s="284"/>
      <c r="H21" s="284"/>
      <c r="I21" s="284"/>
      <c r="J21" s="1943"/>
      <c r="K21" s="1984" t="s">
        <v>780</v>
      </c>
      <c r="L21" s="1963"/>
      <c r="M21" s="695"/>
      <c r="N21" s="695"/>
      <c r="O21" s="695"/>
      <c r="P21" s="695"/>
      <c r="Q21" s="695"/>
    </row>
    <row r="22" spans="1:17" s="272" customFormat="1" ht="14.25" customHeight="1">
      <c r="A22" s="270"/>
      <c r="B22" s="1941"/>
      <c r="C22" s="1942"/>
      <c r="D22" s="273" t="s">
        <v>392</v>
      </c>
      <c r="E22" s="285" t="e">
        <f>(M8/(M5+M6))*100</f>
        <v>#DIV/0!</v>
      </c>
      <c r="F22" s="285" t="e">
        <f>(N8/(N5+N6))*100</f>
        <v>#DIV/0!</v>
      </c>
      <c r="G22" s="285" t="e">
        <f>(O8/(O5+O6))*100</f>
        <v>#DIV/0!</v>
      </c>
      <c r="H22" s="285" t="e">
        <f>(P8/(P5+P6))*100</f>
        <v>#DIV/0!</v>
      </c>
      <c r="I22" s="285" t="e">
        <f>(Q8/(Q5+Q6))*100</f>
        <v>#DIV/0!</v>
      </c>
      <c r="J22" s="1944"/>
      <c r="K22" s="1984" t="s">
        <v>779</v>
      </c>
      <c r="L22" s="1963"/>
      <c r="M22" s="695"/>
      <c r="N22" s="695"/>
      <c r="O22" s="695"/>
      <c r="P22" s="695"/>
      <c r="Q22" s="695"/>
    </row>
    <row r="23" spans="1:17" s="272" customFormat="1" ht="14.25" customHeight="1">
      <c r="A23" s="270"/>
      <c r="B23" s="1941">
        <v>10</v>
      </c>
      <c r="C23" s="1942" t="s">
        <v>411</v>
      </c>
      <c r="D23" s="271" t="s">
        <v>412</v>
      </c>
      <c r="E23" s="284"/>
      <c r="F23" s="284"/>
      <c r="G23" s="284"/>
      <c r="H23" s="284"/>
      <c r="I23" s="284"/>
      <c r="J23" s="1943"/>
      <c r="K23" s="1984" t="s">
        <v>778</v>
      </c>
      <c r="L23" s="1963"/>
      <c r="M23" s="695"/>
      <c r="N23" s="695"/>
      <c r="O23" s="695"/>
      <c r="P23" s="695"/>
      <c r="Q23" s="695"/>
    </row>
    <row r="24" spans="1:17" s="272" customFormat="1" ht="14.25" customHeight="1">
      <c r="A24" s="270"/>
      <c r="B24" s="1941"/>
      <c r="C24" s="1942"/>
      <c r="D24" s="273" t="s">
        <v>404</v>
      </c>
      <c r="E24" s="285" t="e">
        <f>((M9+M11)/M7)*100</f>
        <v>#DIV/0!</v>
      </c>
      <c r="F24" s="285" t="e">
        <f>((N9+N11)/N7)*100</f>
        <v>#DIV/0!</v>
      </c>
      <c r="G24" s="285" t="e">
        <f>((O9+O11)/O7)*100</f>
        <v>#DIV/0!</v>
      </c>
      <c r="H24" s="285" t="e">
        <f>((P9+P11)/P7)*100</f>
        <v>#DIV/0!</v>
      </c>
      <c r="I24" s="285" t="e">
        <f>((Q9+Q11)/Q7)*100</f>
        <v>#DIV/0!</v>
      </c>
      <c r="J24" s="1944"/>
      <c r="K24" s="1984" t="s">
        <v>777</v>
      </c>
      <c r="L24" s="1963"/>
      <c r="M24" s="695"/>
      <c r="N24" s="695"/>
      <c r="O24" s="695"/>
      <c r="P24" s="695"/>
      <c r="Q24" s="695"/>
    </row>
    <row r="25" spans="1:17" s="272" customFormat="1" ht="14.25" customHeight="1">
      <c r="A25" s="270"/>
      <c r="B25" s="1941">
        <v>11</v>
      </c>
      <c r="C25" s="1954" t="s">
        <v>413</v>
      </c>
      <c r="D25" s="271" t="s">
        <v>414</v>
      </c>
      <c r="E25" s="284"/>
      <c r="F25" s="284"/>
      <c r="G25" s="284"/>
      <c r="H25" s="284"/>
      <c r="I25" s="284"/>
      <c r="J25" s="1943"/>
      <c r="K25" s="1967" t="s">
        <v>715</v>
      </c>
      <c r="L25" s="787" t="s">
        <v>776</v>
      </c>
      <c r="M25" s="695"/>
      <c r="N25" s="695"/>
      <c r="O25" s="695"/>
      <c r="P25" s="695"/>
      <c r="Q25" s="695"/>
    </row>
    <row r="26" spans="1:17" s="272" customFormat="1" ht="14.25" customHeight="1">
      <c r="A26" s="270"/>
      <c r="B26" s="1941"/>
      <c r="C26" s="1942"/>
      <c r="D26" s="273" t="s">
        <v>392</v>
      </c>
      <c r="E26" s="285" t="e">
        <f>(M9/(M5+M6))*100</f>
        <v>#DIV/0!</v>
      </c>
      <c r="F26" s="285" t="e">
        <f>(N9/(N5+N6))*100</f>
        <v>#DIV/0!</v>
      </c>
      <c r="G26" s="285" t="e">
        <f>(O9/(O5+O6))*100</f>
        <v>#DIV/0!</v>
      </c>
      <c r="H26" s="285" t="e">
        <f>(P9/(P5+P6))*100</f>
        <v>#DIV/0!</v>
      </c>
      <c r="I26" s="285" t="e">
        <f>(Q9/(Q5+Q6))*100</f>
        <v>#DIV/0!</v>
      </c>
      <c r="J26" s="1944"/>
      <c r="K26" s="1982"/>
      <c r="L26" s="787" t="s">
        <v>775</v>
      </c>
      <c r="M26" s="695"/>
      <c r="N26" s="695"/>
      <c r="O26" s="695"/>
      <c r="P26" s="695"/>
      <c r="Q26" s="695"/>
    </row>
    <row r="27" spans="1:17" s="272" customFormat="1" ht="14.25" customHeight="1" thickBot="1">
      <c r="A27" s="270"/>
      <c r="B27" s="1941">
        <v>12</v>
      </c>
      <c r="C27" s="1942" t="s">
        <v>415</v>
      </c>
      <c r="D27" s="271" t="s">
        <v>416</v>
      </c>
      <c r="E27" s="284"/>
      <c r="F27" s="284"/>
      <c r="G27" s="284"/>
      <c r="H27" s="284"/>
      <c r="I27" s="284"/>
      <c r="J27" s="1943"/>
      <c r="K27" s="1983"/>
      <c r="L27" s="786" t="s">
        <v>774</v>
      </c>
      <c r="M27" s="697"/>
      <c r="N27" s="697"/>
      <c r="O27" s="697"/>
      <c r="P27" s="697"/>
      <c r="Q27" s="697"/>
    </row>
    <row r="28" spans="1:17" s="272" customFormat="1" ht="14.25" customHeight="1" thickTop="1" thickBot="1">
      <c r="A28" s="270"/>
      <c r="B28" s="1941"/>
      <c r="C28" s="1942"/>
      <c r="D28" s="273" t="s">
        <v>404</v>
      </c>
      <c r="E28" s="285" t="e">
        <f>((M13+M15)/M7)*100</f>
        <v>#DIV/0!</v>
      </c>
      <c r="F28" s="285" t="e">
        <f>((N13+N15)/N7)*100</f>
        <v>#DIV/0!</v>
      </c>
      <c r="G28" s="285" t="e">
        <f>((O13+O15)/O7)*100</f>
        <v>#DIV/0!</v>
      </c>
      <c r="H28" s="285" t="e">
        <f>((P13+P15)/P7)*100</f>
        <v>#DIV/0!</v>
      </c>
      <c r="I28" s="285" t="e">
        <f>((Q13+Q15)/Q7)*100</f>
        <v>#DIV/0!</v>
      </c>
      <c r="J28" s="1944"/>
      <c r="K28" s="785"/>
      <c r="L28" s="784"/>
      <c r="M28" s="784"/>
      <c r="N28" s="784"/>
      <c r="O28" s="784"/>
      <c r="P28" s="784"/>
      <c r="Q28" s="783"/>
    </row>
    <row r="29" spans="1:17" s="272" customFormat="1" ht="14.25" customHeight="1" thickTop="1">
      <c r="A29" s="270"/>
      <c r="B29" s="1941">
        <v>13</v>
      </c>
      <c r="C29" s="1942" t="s">
        <v>417</v>
      </c>
      <c r="D29" s="782" t="s">
        <v>418</v>
      </c>
      <c r="E29" s="284"/>
      <c r="F29" s="284"/>
      <c r="G29" s="284"/>
      <c r="H29" s="284"/>
      <c r="I29" s="284"/>
      <c r="J29" s="1943"/>
      <c r="K29" s="1980" t="s">
        <v>716</v>
      </c>
      <c r="L29" s="1981"/>
      <c r="M29" s="872"/>
      <c r="N29" s="872"/>
      <c r="O29" s="872"/>
      <c r="P29" s="872"/>
      <c r="Q29" s="872"/>
    </row>
    <row r="30" spans="1:17" s="272" customFormat="1" ht="14.25" customHeight="1">
      <c r="A30" s="270"/>
      <c r="B30" s="1941"/>
      <c r="C30" s="1942"/>
      <c r="D30" s="273" t="s">
        <v>392</v>
      </c>
      <c r="E30" s="285" t="e">
        <f>(M13/(M5+M6))*100</f>
        <v>#DIV/0!</v>
      </c>
      <c r="F30" s="285" t="e">
        <f>(N13/(N5+N6))*100</f>
        <v>#DIV/0!</v>
      </c>
      <c r="G30" s="285" t="e">
        <f>(O13/(O5+O6))*100</f>
        <v>#DIV/0!</v>
      </c>
      <c r="H30" s="285" t="e">
        <f>(P13/(P5+P6))*100</f>
        <v>#DIV/0!</v>
      </c>
      <c r="I30" s="285" t="e">
        <f>(Q13/(Q5+Q6))*100</f>
        <v>#DIV/0!</v>
      </c>
      <c r="J30" s="1944"/>
      <c r="K30" s="1976" t="s">
        <v>712</v>
      </c>
      <c r="L30" s="1977"/>
      <c r="M30" s="695"/>
      <c r="N30" s="695"/>
      <c r="O30" s="695"/>
      <c r="P30" s="695"/>
      <c r="Q30" s="695"/>
    </row>
    <row r="31" spans="1:17" s="272" customFormat="1" ht="14.25" customHeight="1">
      <c r="A31" s="270"/>
      <c r="B31" s="1941">
        <v>14</v>
      </c>
      <c r="C31" s="1942" t="s">
        <v>419</v>
      </c>
      <c r="D31" s="271" t="s">
        <v>420</v>
      </c>
      <c r="E31" s="284"/>
      <c r="F31" s="284"/>
      <c r="G31" s="284"/>
      <c r="H31" s="284"/>
      <c r="I31" s="284"/>
      <c r="J31" s="1943"/>
      <c r="K31" s="691"/>
      <c r="L31" s="691"/>
    </row>
    <row r="32" spans="1:17" s="272" customFormat="1" ht="14.25" customHeight="1">
      <c r="A32" s="270"/>
      <c r="B32" s="1941"/>
      <c r="C32" s="1942"/>
      <c r="D32" s="273" t="s">
        <v>404</v>
      </c>
      <c r="E32" s="285" t="e">
        <f>(M30/M7)*100</f>
        <v>#DIV/0!</v>
      </c>
      <c r="F32" s="285" t="e">
        <f>(N30/N7)*100</f>
        <v>#DIV/0!</v>
      </c>
      <c r="G32" s="285" t="e">
        <f>(O30/O7)*100</f>
        <v>#DIV/0!</v>
      </c>
      <c r="H32" s="285" t="e">
        <f>(P30/P7)*100</f>
        <v>#DIV/0!</v>
      </c>
      <c r="I32" s="285" t="e">
        <f>(Q30/Q7)*100</f>
        <v>#DIV/0!</v>
      </c>
      <c r="J32" s="1944"/>
      <c r="K32" s="869" t="s">
        <v>810</v>
      </c>
      <c r="L32" s="870">
        <v>100</v>
      </c>
    </row>
    <row r="33" spans="1:17" s="272" customFormat="1" ht="14.25" customHeight="1">
      <c r="A33" s="270"/>
      <c r="B33" s="1941">
        <v>15</v>
      </c>
      <c r="C33" s="1942" t="s">
        <v>421</v>
      </c>
      <c r="D33" s="271" t="s">
        <v>422</v>
      </c>
      <c r="E33" s="284"/>
      <c r="F33" s="284"/>
      <c r="G33" s="284"/>
      <c r="H33" s="284"/>
      <c r="I33" s="284"/>
      <c r="J33" s="1943"/>
      <c r="K33" s="691"/>
      <c r="L33" s="691"/>
    </row>
    <row r="34" spans="1:17" s="272" customFormat="1" ht="14.25" customHeight="1">
      <c r="A34" s="270"/>
      <c r="B34" s="1945"/>
      <c r="C34" s="1946"/>
      <c r="D34" s="275" t="s">
        <v>423</v>
      </c>
      <c r="E34" s="286" t="e">
        <f>((M25+M26+M27)/(M18+M19))*100</f>
        <v>#DIV/0!</v>
      </c>
      <c r="F34" s="286" t="e">
        <f>((N25+N26+N27)/(N18+N19))*100</f>
        <v>#DIV/0!</v>
      </c>
      <c r="G34" s="286" t="e">
        <f>((O25+O26+O27)/(O18+O19))*100</f>
        <v>#DIV/0!</v>
      </c>
      <c r="H34" s="286" t="e">
        <f>((P25+P26+P27)/(P18+P19))*100</f>
        <v>#DIV/0!</v>
      </c>
      <c r="I34" s="286" t="e">
        <f>((Q25+Q26+Q27)/(Q18+Q19))*100</f>
        <v>#DIV/0!</v>
      </c>
      <c r="J34" s="1947"/>
      <c r="K34" s="692"/>
      <c r="L34" s="692"/>
    </row>
    <row r="35" spans="1:17" s="272" customFormat="1" ht="14.25" customHeight="1">
      <c r="A35" s="270"/>
      <c r="B35" s="1941">
        <v>16</v>
      </c>
      <c r="C35" s="1942" t="s">
        <v>424</v>
      </c>
      <c r="D35" s="271" t="s">
        <v>425</v>
      </c>
      <c r="E35" s="284"/>
      <c r="F35" s="284"/>
      <c r="G35" s="284"/>
      <c r="H35" s="284"/>
      <c r="I35" s="284"/>
      <c r="J35" s="1943"/>
      <c r="K35" s="691"/>
      <c r="L35" s="691"/>
    </row>
    <row r="36" spans="1:17" s="272" customFormat="1" ht="14.25" customHeight="1">
      <c r="A36" s="270"/>
      <c r="B36" s="1941"/>
      <c r="C36" s="1942"/>
      <c r="D36" s="273" t="s">
        <v>392</v>
      </c>
      <c r="E36" s="285" t="e">
        <f>(((M5+M6)-(M18+M19))/(M5+M6))*100</f>
        <v>#DIV/0!</v>
      </c>
      <c r="F36" s="285" t="e">
        <f>(((N5+N6)-(N18+N19))/(N5+N6))*100</f>
        <v>#DIV/0!</v>
      </c>
      <c r="G36" s="285" t="e">
        <f>(((O5+O6)-(O18+O19))/(O5+O6))*100</f>
        <v>#DIV/0!</v>
      </c>
      <c r="H36" s="285" t="e">
        <f>(((P5+P6)-(P18+P19))/(P5+P6))*100</f>
        <v>#DIV/0!</v>
      </c>
      <c r="I36" s="285" t="e">
        <f>(((Q5+Q6)-(Q18+Q19))/(Q5+Q6))*100</f>
        <v>#DIV/0!</v>
      </c>
      <c r="J36" s="1944"/>
      <c r="K36" s="692"/>
      <c r="L36" s="692"/>
    </row>
    <row r="37" spans="1:17" s="272" customFormat="1" ht="14.25" customHeight="1">
      <c r="A37" s="270"/>
      <c r="B37" s="1948">
        <v>17</v>
      </c>
      <c r="C37" s="1950" t="s">
        <v>426</v>
      </c>
      <c r="D37" s="275" t="s">
        <v>427</v>
      </c>
      <c r="E37" s="286"/>
      <c r="F37" s="286"/>
      <c r="G37" s="286"/>
      <c r="H37" s="286"/>
      <c r="I37" s="286"/>
      <c r="J37" s="1952"/>
      <c r="K37" s="691"/>
      <c r="L37" s="691"/>
    </row>
    <row r="38" spans="1:17" s="272" customFormat="1" ht="14.25" customHeight="1" thickBot="1">
      <c r="A38" s="270"/>
      <c r="B38" s="1949"/>
      <c r="C38" s="1951"/>
      <c r="D38" s="277" t="s">
        <v>428</v>
      </c>
      <c r="E38" s="287" t="e">
        <f>((M5-M18)/M5)*100</f>
        <v>#DIV/0!</v>
      </c>
      <c r="F38" s="287" t="e">
        <f>((N5-N18)/N5)*100</f>
        <v>#DIV/0!</v>
      </c>
      <c r="G38" s="287" t="e">
        <f>((O5-O18)/O5)*100</f>
        <v>#DIV/0!</v>
      </c>
      <c r="H38" s="287" t="e">
        <f>((P5-P18)/P5)*100</f>
        <v>#DIV/0!</v>
      </c>
      <c r="I38" s="287" t="e">
        <f>((Q5-Q18)/Q5)*100</f>
        <v>#DIV/0!</v>
      </c>
      <c r="J38" s="1953"/>
      <c r="K38" s="692"/>
      <c r="L38" s="692"/>
    </row>
    <row r="39" spans="1:17" ht="10.5" customHeight="1">
      <c r="B39" s="278"/>
      <c r="C39" s="279"/>
      <c r="D39" s="279"/>
      <c r="E39" s="279"/>
      <c r="F39" s="279"/>
      <c r="G39" s="279"/>
      <c r="I39" s="279"/>
      <c r="J39" s="279"/>
      <c r="K39" s="272"/>
      <c r="L39" s="272"/>
      <c r="M39" s="272"/>
      <c r="N39" s="272"/>
      <c r="O39" s="272"/>
      <c r="P39" s="272"/>
      <c r="Q39" s="272"/>
    </row>
    <row r="40" spans="1:17" ht="12.5">
      <c r="A40" s="263" t="s">
        <v>429</v>
      </c>
      <c r="B40" s="278"/>
      <c r="C40" s="279"/>
      <c r="D40" s="279"/>
      <c r="E40" s="279"/>
      <c r="F40" s="279"/>
      <c r="G40" s="279"/>
      <c r="I40" s="279"/>
      <c r="J40" s="279"/>
      <c r="K40" s="272"/>
      <c r="L40" s="272"/>
      <c r="M40" s="272"/>
      <c r="N40" s="272"/>
      <c r="O40" s="272"/>
      <c r="P40" s="272"/>
      <c r="Q40" s="272"/>
    </row>
    <row r="41" spans="1:17" s="281" customFormat="1" ht="34.5">
      <c r="A41" s="280" t="s">
        <v>430</v>
      </c>
      <c r="B41" s="1940" t="s">
        <v>431</v>
      </c>
      <c r="C41" s="1940"/>
      <c r="D41" s="1940"/>
      <c r="E41" s="1940"/>
      <c r="F41" s="1940"/>
      <c r="G41" s="1940"/>
      <c r="H41" s="1940"/>
      <c r="I41" s="1940"/>
      <c r="J41" s="1940"/>
      <c r="K41" s="272"/>
      <c r="L41" s="272"/>
      <c r="M41" s="272"/>
      <c r="N41" s="272"/>
      <c r="O41" s="272"/>
      <c r="P41" s="272"/>
      <c r="Q41" s="272"/>
    </row>
    <row r="42" spans="1:17" ht="15" customHeight="1">
      <c r="M42" s="272"/>
      <c r="N42" s="272"/>
      <c r="O42" s="272"/>
      <c r="P42" s="272"/>
      <c r="Q42" s="272"/>
    </row>
    <row r="44" spans="1:17" ht="15" customHeight="1">
      <c r="K44" s="281"/>
      <c r="L44" s="281"/>
    </row>
    <row r="45" spans="1:17" ht="15" customHeight="1">
      <c r="M45" s="281"/>
      <c r="N45" s="281"/>
      <c r="O45" s="281"/>
      <c r="P45" s="281"/>
      <c r="Q45" s="281"/>
    </row>
  </sheetData>
  <mergeCells count="93">
    <mergeCell ref="Q15:Q16"/>
    <mergeCell ref="L15:L16"/>
    <mergeCell ref="K30:L30"/>
    <mergeCell ref="K18:K19"/>
    <mergeCell ref="K29:L29"/>
    <mergeCell ref="K25:K27"/>
    <mergeCell ref="K21:L21"/>
    <mergeCell ref="K22:L22"/>
    <mergeCell ref="K23:L23"/>
    <mergeCell ref="K24:L24"/>
    <mergeCell ref="K20:L20"/>
    <mergeCell ref="K13:K16"/>
    <mergeCell ref="M15:M16"/>
    <mergeCell ref="N15:N16"/>
    <mergeCell ref="O15:O16"/>
    <mergeCell ref="P15:P16"/>
    <mergeCell ref="L11:L12"/>
    <mergeCell ref="M9:M10"/>
    <mergeCell ref="N9:N10"/>
    <mergeCell ref="O9:O10"/>
    <mergeCell ref="P9:P10"/>
    <mergeCell ref="P11:P12"/>
    <mergeCell ref="M13:M14"/>
    <mergeCell ref="K8:L8"/>
    <mergeCell ref="K1:Q1"/>
    <mergeCell ref="K2:Q2"/>
    <mergeCell ref="L13:L14"/>
    <mergeCell ref="K9:K12"/>
    <mergeCell ref="L9:L10"/>
    <mergeCell ref="N13:N14"/>
    <mergeCell ref="O13:O14"/>
    <mergeCell ref="P13:P14"/>
    <mergeCell ref="Q13:Q14"/>
    <mergeCell ref="K7:L7"/>
    <mergeCell ref="Q9:Q10"/>
    <mergeCell ref="M11:M12"/>
    <mergeCell ref="N11:N12"/>
    <mergeCell ref="O11:O12"/>
    <mergeCell ref="B5:B6"/>
    <mergeCell ref="C5:C6"/>
    <mergeCell ref="J5:J6"/>
    <mergeCell ref="K4:L4"/>
    <mergeCell ref="K5:K6"/>
    <mergeCell ref="B7:B8"/>
    <mergeCell ref="C7:C8"/>
    <mergeCell ref="J7:J8"/>
    <mergeCell ref="B9:B10"/>
    <mergeCell ref="C9:C10"/>
    <mergeCell ref="J9:J10"/>
    <mergeCell ref="B11:B12"/>
    <mergeCell ref="C11:C12"/>
    <mergeCell ref="J11:J12"/>
    <mergeCell ref="B13:B14"/>
    <mergeCell ref="C13:C14"/>
    <mergeCell ref="J13:J14"/>
    <mergeCell ref="B15:B16"/>
    <mergeCell ref="C15:C16"/>
    <mergeCell ref="J15:J16"/>
    <mergeCell ref="B17:B18"/>
    <mergeCell ref="C17:C18"/>
    <mergeCell ref="J17:J18"/>
    <mergeCell ref="B19:B20"/>
    <mergeCell ref="C19:C20"/>
    <mergeCell ref="J19:J20"/>
    <mergeCell ref="B21:B22"/>
    <mergeCell ref="C21:C22"/>
    <mergeCell ref="J21:J22"/>
    <mergeCell ref="J27:J28"/>
    <mergeCell ref="B29:B30"/>
    <mergeCell ref="C29:C30"/>
    <mergeCell ref="J29:J30"/>
    <mergeCell ref="B23:B24"/>
    <mergeCell ref="C23:C24"/>
    <mergeCell ref="J23:J24"/>
    <mergeCell ref="B25:B26"/>
    <mergeCell ref="C25:C26"/>
    <mergeCell ref="J25:J26"/>
    <mergeCell ref="Q11:Q12"/>
    <mergeCell ref="B41:J41"/>
    <mergeCell ref="B31:B32"/>
    <mergeCell ref="C31:C32"/>
    <mergeCell ref="J31:J32"/>
    <mergeCell ref="B33:B34"/>
    <mergeCell ref="C33:C34"/>
    <mergeCell ref="J33:J34"/>
    <mergeCell ref="B35:B36"/>
    <mergeCell ref="C35:C36"/>
    <mergeCell ref="J35:J36"/>
    <mergeCell ref="B37:B38"/>
    <mergeCell ref="C37:C38"/>
    <mergeCell ref="J37:J38"/>
    <mergeCell ref="B27:B28"/>
    <mergeCell ref="C27:C28"/>
  </mergeCells>
  <phoneticPr fontId="14"/>
  <printOptions horizontalCentered="1"/>
  <pageMargins left="0.82677165354330717" right="0.23622047244094491" top="0.74803149606299213" bottom="0.23622047244094491" header="0.31496062992125984" footer="0.31496062992125984"/>
  <pageSetup paperSize="9" scale="85" firstPageNumber="55" orientation="landscape" cellComments="asDisplayed" useFirstPageNumber="1"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C3390E-F354-4E0F-94BB-FCD60F985555}">
  <dimension ref="A1:Q45"/>
  <sheetViews>
    <sheetView view="pageBreakPreview" topLeftCell="A30" zoomScaleNormal="100" zoomScaleSheetLayoutView="100" workbookViewId="0"/>
  </sheetViews>
  <sheetFormatPr defaultColWidth="8.83203125" defaultRowHeight="15" customHeight="1"/>
  <cols>
    <col min="1" max="1" width="4.08203125" style="289" customWidth="1"/>
    <col min="2" max="2" width="4.83203125" style="290" customWidth="1"/>
    <col min="3" max="3" width="21.5" style="290" customWidth="1"/>
    <col min="4" max="4" width="20" style="290" customWidth="1"/>
    <col min="5" max="9" width="9.5" style="290" customWidth="1"/>
    <col min="10" max="10" width="22" style="290" customWidth="1"/>
    <col min="11" max="11" width="8.58203125" style="261" bestFit="1" customWidth="1"/>
    <col min="12" max="12" width="27.58203125" style="261" bestFit="1" customWidth="1"/>
    <col min="13" max="17" width="10.58203125" style="261" customWidth="1"/>
    <col min="18" max="16384" width="8.83203125" style="290"/>
  </cols>
  <sheetData>
    <row r="1" spans="1:17" ht="14">
      <c r="A1" s="288"/>
      <c r="B1" s="289"/>
      <c r="K1" s="1964" t="s">
        <v>707</v>
      </c>
      <c r="L1" s="1964"/>
      <c r="M1" s="1964"/>
      <c r="N1" s="1964"/>
      <c r="O1" s="1964"/>
      <c r="P1" s="1964"/>
      <c r="Q1" s="1964"/>
    </row>
    <row r="2" spans="1:17" s="261" customFormat="1" ht="13">
      <c r="A2" s="260"/>
      <c r="B2" s="260" t="s">
        <v>432</v>
      </c>
      <c r="I2" s="262"/>
      <c r="J2" s="681" t="s">
        <v>702</v>
      </c>
      <c r="K2" s="1964" t="s">
        <v>708</v>
      </c>
      <c r="L2" s="1964"/>
      <c r="M2" s="1964"/>
      <c r="N2" s="1964"/>
      <c r="O2" s="1964"/>
      <c r="P2" s="1964"/>
      <c r="Q2" s="1964"/>
    </row>
    <row r="3" spans="1:17" ht="13" thickBot="1">
      <c r="J3" s="291"/>
      <c r="K3" s="262"/>
      <c r="L3" s="262"/>
    </row>
    <row r="4" spans="1:17" s="292" customFormat="1" ht="11.5">
      <c r="B4" s="265"/>
      <c r="C4" s="266" t="s">
        <v>385</v>
      </c>
      <c r="D4" s="267" t="s">
        <v>386</v>
      </c>
      <c r="E4" s="268" t="s">
        <v>387</v>
      </c>
      <c r="F4" s="268" t="s">
        <v>388</v>
      </c>
      <c r="G4" s="268" t="s">
        <v>70</v>
      </c>
      <c r="H4" s="268" t="s">
        <v>69</v>
      </c>
      <c r="I4" s="268" t="s">
        <v>68</v>
      </c>
      <c r="J4" s="269" t="s">
        <v>389</v>
      </c>
      <c r="K4" s="1958" t="s">
        <v>709</v>
      </c>
      <c r="L4" s="1959"/>
      <c r="M4" s="268" t="s">
        <v>387</v>
      </c>
      <c r="N4" s="268" t="s">
        <v>388</v>
      </c>
      <c r="O4" s="268" t="s">
        <v>70</v>
      </c>
      <c r="P4" s="268" t="s">
        <v>69</v>
      </c>
      <c r="Q4" s="268" t="s">
        <v>68</v>
      </c>
    </row>
    <row r="5" spans="1:17" s="293" customFormat="1" ht="14.25" customHeight="1">
      <c r="A5" s="292"/>
      <c r="B5" s="1941">
        <v>1</v>
      </c>
      <c r="C5" s="1942" t="s">
        <v>390</v>
      </c>
      <c r="D5" s="271" t="s">
        <v>391</v>
      </c>
      <c r="E5" s="283" t="s">
        <v>198</v>
      </c>
      <c r="F5" s="283" t="s">
        <v>198</v>
      </c>
      <c r="G5" s="283" t="s">
        <v>198</v>
      </c>
      <c r="H5" s="283" t="s">
        <v>198</v>
      </c>
      <c r="I5" s="283" t="s">
        <v>198</v>
      </c>
      <c r="J5" s="1999"/>
      <c r="K5" s="1960" t="s">
        <v>710</v>
      </c>
      <c r="L5" s="793" t="s">
        <v>791</v>
      </c>
      <c r="M5" s="695"/>
      <c r="N5" s="695"/>
      <c r="O5" s="695"/>
      <c r="P5" s="695"/>
      <c r="Q5" s="695"/>
    </row>
    <row r="6" spans="1:17" s="293" customFormat="1" ht="14.25" customHeight="1">
      <c r="A6" s="292"/>
      <c r="B6" s="1941"/>
      <c r="C6" s="1942"/>
      <c r="D6" s="273" t="s">
        <v>392</v>
      </c>
      <c r="E6" s="285" t="e">
        <f>(M21/(M5+M6))*100</f>
        <v>#DIV/0!</v>
      </c>
      <c r="F6" s="285" t="e">
        <f>(N21/(N5+N6))*100</f>
        <v>#DIV/0!</v>
      </c>
      <c r="G6" s="285" t="e">
        <f>(O21/(O5+O6))*100</f>
        <v>#DIV/0!</v>
      </c>
      <c r="H6" s="285" t="e">
        <f>(P21/(P5+P6))*100</f>
        <v>#DIV/0!</v>
      </c>
      <c r="I6" s="285" t="e">
        <f>(Q21/(Q5+Q6))*100</f>
        <v>#DIV/0!</v>
      </c>
      <c r="J6" s="2000"/>
      <c r="K6" s="1961"/>
      <c r="L6" s="792" t="s">
        <v>790</v>
      </c>
      <c r="M6" s="695"/>
      <c r="N6" s="695"/>
      <c r="O6" s="695"/>
      <c r="P6" s="695"/>
      <c r="Q6" s="695"/>
    </row>
    <row r="7" spans="1:17" s="293" customFormat="1" ht="14.25" customHeight="1">
      <c r="A7" s="292"/>
      <c r="B7" s="1941">
        <v>2</v>
      </c>
      <c r="C7" s="1942" t="s">
        <v>393</v>
      </c>
      <c r="D7" s="271" t="s">
        <v>394</v>
      </c>
      <c r="E7" s="284"/>
      <c r="F7" s="284"/>
      <c r="G7" s="284"/>
      <c r="H7" s="284"/>
      <c r="I7" s="284"/>
      <c r="J7" s="1993"/>
      <c r="K7" s="1971" t="s">
        <v>789</v>
      </c>
      <c r="L7" s="1972"/>
      <c r="M7" s="695"/>
      <c r="N7" s="695"/>
      <c r="O7" s="695"/>
      <c r="P7" s="695"/>
      <c r="Q7" s="695"/>
    </row>
    <row r="8" spans="1:17" s="293" customFormat="1" ht="14.25" customHeight="1">
      <c r="A8" s="292"/>
      <c r="B8" s="1941"/>
      <c r="C8" s="1942"/>
      <c r="D8" s="273" t="s">
        <v>395</v>
      </c>
      <c r="E8" s="285" t="e">
        <f>(M21/M8)*100</f>
        <v>#DIV/0!</v>
      </c>
      <c r="F8" s="285" t="e">
        <f>(N21/N8)*100</f>
        <v>#DIV/0!</v>
      </c>
      <c r="G8" s="285" t="e">
        <f>(O21/O8)*100</f>
        <v>#DIV/0!</v>
      </c>
      <c r="H8" s="285" t="e">
        <f>(P21/P8)*100</f>
        <v>#DIV/0!</v>
      </c>
      <c r="I8" s="285" t="e">
        <f>(Q21/Q8)*100</f>
        <v>#DIV/0!</v>
      </c>
      <c r="J8" s="1994"/>
      <c r="K8" s="1962" t="s">
        <v>788</v>
      </c>
      <c r="L8" s="1963"/>
      <c r="M8" s="695"/>
      <c r="N8" s="695"/>
      <c r="O8" s="695"/>
      <c r="P8" s="695"/>
      <c r="Q8" s="695"/>
    </row>
    <row r="9" spans="1:17" s="293" customFormat="1" ht="14.25" customHeight="1">
      <c r="A9" s="292"/>
      <c r="B9" s="1941">
        <v>3</v>
      </c>
      <c r="C9" s="1942" t="s">
        <v>396</v>
      </c>
      <c r="D9" s="271" t="s">
        <v>397</v>
      </c>
      <c r="E9" s="284"/>
      <c r="F9" s="284"/>
      <c r="G9" s="284"/>
      <c r="H9" s="284"/>
      <c r="I9" s="284"/>
      <c r="J9" s="1993"/>
      <c r="K9" s="1988" t="s">
        <v>713</v>
      </c>
      <c r="L9" s="1970" t="s">
        <v>792</v>
      </c>
      <c r="M9" s="1938"/>
      <c r="N9" s="1938"/>
      <c r="O9" s="1938"/>
      <c r="P9" s="1938"/>
      <c r="Q9" s="1938"/>
    </row>
    <row r="10" spans="1:17" s="293" customFormat="1" ht="14.25" customHeight="1">
      <c r="A10" s="292"/>
      <c r="B10" s="1941"/>
      <c r="C10" s="1942"/>
      <c r="D10" s="273" t="s">
        <v>392</v>
      </c>
      <c r="E10" s="285" t="e">
        <f>(M22/(M5+M6))*100</f>
        <v>#DIV/0!</v>
      </c>
      <c r="F10" s="285" t="e">
        <f>(N22/(N5+N6))*100</f>
        <v>#DIV/0!</v>
      </c>
      <c r="G10" s="285" t="e">
        <f>(O22/(O5+O6))*100</f>
        <v>#DIV/0!</v>
      </c>
      <c r="H10" s="285" t="e">
        <f>(P22/(P5+P6))*100</f>
        <v>#DIV/0!</v>
      </c>
      <c r="I10" s="285" t="e">
        <f>(Q22/(Q5+Q6))*100</f>
        <v>#DIV/0!</v>
      </c>
      <c r="J10" s="1994"/>
      <c r="K10" s="1989"/>
      <c r="L10" s="1966"/>
      <c r="M10" s="1939"/>
      <c r="N10" s="1939"/>
      <c r="O10" s="1939"/>
      <c r="P10" s="1939"/>
      <c r="Q10" s="1939"/>
    </row>
    <row r="11" spans="1:17" s="293" customFormat="1" ht="14.25" customHeight="1">
      <c r="A11" s="292"/>
      <c r="B11" s="1941">
        <v>4</v>
      </c>
      <c r="C11" s="1942" t="s">
        <v>398</v>
      </c>
      <c r="D11" s="271" t="s">
        <v>399</v>
      </c>
      <c r="E11" s="284"/>
      <c r="F11" s="284"/>
      <c r="G11" s="284"/>
      <c r="H11" s="284"/>
      <c r="I11" s="284"/>
      <c r="J11" s="1993"/>
      <c r="K11" s="1989"/>
      <c r="L11" s="1965" t="s">
        <v>786</v>
      </c>
      <c r="M11" s="1938"/>
      <c r="N11" s="1938"/>
      <c r="O11" s="1938"/>
      <c r="P11" s="1938"/>
      <c r="Q11" s="1938"/>
    </row>
    <row r="12" spans="1:17" s="293" customFormat="1" ht="14.25" customHeight="1">
      <c r="A12" s="292"/>
      <c r="B12" s="1941"/>
      <c r="C12" s="1942"/>
      <c r="D12" s="273" t="s">
        <v>392</v>
      </c>
      <c r="E12" s="285" t="e">
        <f>(M23/(M5+M6))*100</f>
        <v>#DIV/0!</v>
      </c>
      <c r="F12" s="285" t="e">
        <f>(N23/(N5+N6))*100</f>
        <v>#DIV/0!</v>
      </c>
      <c r="G12" s="285" t="e">
        <f>(O23/(O5+O6))*100</f>
        <v>#DIV/0!</v>
      </c>
      <c r="H12" s="285" t="e">
        <f>(P23/(P5+P6))*100</f>
        <v>#DIV/0!</v>
      </c>
      <c r="I12" s="285" t="e">
        <f>(Q23/(Q5+Q6))*100</f>
        <v>#DIV/0!</v>
      </c>
      <c r="J12" s="1994"/>
      <c r="K12" s="1990"/>
      <c r="L12" s="1966"/>
      <c r="M12" s="1939"/>
      <c r="N12" s="1939"/>
      <c r="O12" s="1939"/>
      <c r="P12" s="1939"/>
      <c r="Q12" s="1939"/>
    </row>
    <row r="13" spans="1:17" s="293" customFormat="1" ht="14.25" customHeight="1">
      <c r="A13" s="292"/>
      <c r="B13" s="1941">
        <v>5</v>
      </c>
      <c r="C13" s="1942" t="s">
        <v>400</v>
      </c>
      <c r="D13" s="271" t="s">
        <v>401</v>
      </c>
      <c r="E13" s="284"/>
      <c r="F13" s="284"/>
      <c r="G13" s="284"/>
      <c r="H13" s="284"/>
      <c r="I13" s="284"/>
      <c r="J13" s="1993"/>
      <c r="K13" s="1991" t="s">
        <v>714</v>
      </c>
      <c r="L13" s="1965" t="s">
        <v>785</v>
      </c>
      <c r="M13" s="1938"/>
      <c r="N13" s="1938"/>
      <c r="O13" s="1938"/>
      <c r="P13" s="1938"/>
      <c r="Q13" s="1938"/>
    </row>
    <row r="14" spans="1:17" s="293" customFormat="1" ht="14.25" customHeight="1">
      <c r="A14" s="292"/>
      <c r="B14" s="1941"/>
      <c r="C14" s="1942"/>
      <c r="D14" s="273" t="s">
        <v>392</v>
      </c>
      <c r="E14" s="285" t="e">
        <f>(M24/(M5+M6))*100</f>
        <v>#DIV/0!</v>
      </c>
      <c r="F14" s="285" t="e">
        <f>(N24/(N5+N6))*100</f>
        <v>#DIV/0!</v>
      </c>
      <c r="G14" s="285" t="e">
        <f>(O24/(O5+O6))*100</f>
        <v>#DIV/0!</v>
      </c>
      <c r="H14" s="285" t="e">
        <f>(P24/(P5+P6))*100</f>
        <v>#DIV/0!</v>
      </c>
      <c r="I14" s="285" t="e">
        <f>(Q24/(Q5+Q6))*100</f>
        <v>#DIV/0!</v>
      </c>
      <c r="J14" s="1994"/>
      <c r="K14" s="1989"/>
      <c r="L14" s="1966"/>
      <c r="M14" s="1939"/>
      <c r="N14" s="1939"/>
      <c r="O14" s="1939"/>
      <c r="P14" s="1939"/>
      <c r="Q14" s="1939"/>
    </row>
    <row r="15" spans="1:17" s="293" customFormat="1" ht="14.25" customHeight="1">
      <c r="A15" s="292"/>
      <c r="B15" s="1941">
        <v>6</v>
      </c>
      <c r="C15" s="1954" t="s">
        <v>402</v>
      </c>
      <c r="D15" s="274" t="s">
        <v>403</v>
      </c>
      <c r="E15" s="284"/>
      <c r="F15" s="284"/>
      <c r="G15" s="284"/>
      <c r="H15" s="284"/>
      <c r="I15" s="284"/>
      <c r="J15" s="1993"/>
      <c r="K15" s="1989"/>
      <c r="L15" s="1965" t="s">
        <v>784</v>
      </c>
      <c r="M15" s="1938"/>
      <c r="N15" s="1938"/>
      <c r="O15" s="1938"/>
      <c r="P15" s="1938"/>
      <c r="Q15" s="1938"/>
    </row>
    <row r="16" spans="1:17" s="293" customFormat="1" ht="14.25" customHeight="1" thickBot="1">
      <c r="A16" s="292"/>
      <c r="B16" s="1941"/>
      <c r="C16" s="1942"/>
      <c r="D16" s="273" t="s">
        <v>404</v>
      </c>
      <c r="E16" s="285" t="e">
        <f>(M29/M7)*100</f>
        <v>#DIV/0!</v>
      </c>
      <c r="F16" s="285" t="e">
        <f t="shared" ref="F16:I16" si="0">(N29/N7)*100</f>
        <v>#DIV/0!</v>
      </c>
      <c r="G16" s="285" t="e">
        <f t="shared" si="0"/>
        <v>#DIV/0!</v>
      </c>
      <c r="H16" s="285" t="e">
        <f t="shared" si="0"/>
        <v>#DIV/0!</v>
      </c>
      <c r="I16" s="285" t="e">
        <f t="shared" si="0"/>
        <v>#DIV/0!</v>
      </c>
      <c r="J16" s="1994"/>
      <c r="K16" s="1992"/>
      <c r="L16" s="1975"/>
      <c r="M16" s="1987"/>
      <c r="N16" s="1987"/>
      <c r="O16" s="1987"/>
      <c r="P16" s="1987"/>
      <c r="Q16" s="1987"/>
    </row>
    <row r="17" spans="1:17" s="293" customFormat="1" ht="14.25" customHeight="1" thickTop="1" thickBot="1">
      <c r="A17" s="292"/>
      <c r="B17" s="1948">
        <v>7</v>
      </c>
      <c r="C17" s="1955" t="s">
        <v>405</v>
      </c>
      <c r="D17" s="275" t="s">
        <v>406</v>
      </c>
      <c r="E17" s="286"/>
      <c r="F17" s="286"/>
      <c r="G17" s="286"/>
      <c r="H17" s="286"/>
      <c r="I17" s="286"/>
      <c r="J17" s="1997"/>
      <c r="K17" s="785"/>
      <c r="L17" s="784"/>
      <c r="M17" s="791"/>
      <c r="N17" s="791"/>
      <c r="O17" s="791"/>
      <c r="P17" s="791"/>
      <c r="Q17" s="790"/>
    </row>
    <row r="18" spans="1:17" s="293" customFormat="1" ht="14.25" customHeight="1" thickTop="1">
      <c r="A18" s="292"/>
      <c r="B18" s="1941"/>
      <c r="C18" s="1942"/>
      <c r="D18" s="273" t="s">
        <v>404</v>
      </c>
      <c r="E18" s="285" t="e">
        <f>(M20/M7)*100</f>
        <v>#DIV/0!</v>
      </c>
      <c r="F18" s="285" t="e">
        <f>(N20/N7)*100</f>
        <v>#DIV/0!</v>
      </c>
      <c r="G18" s="285" t="e">
        <f>(O20/O7)*100</f>
        <v>#DIV/0!</v>
      </c>
      <c r="H18" s="285" t="e">
        <f>(P20/P7)*100</f>
        <v>#DIV/0!</v>
      </c>
      <c r="I18" s="285" t="e">
        <f>(Q20/Q7)*100</f>
        <v>#DIV/0!</v>
      </c>
      <c r="J18" s="1994"/>
      <c r="K18" s="1978" t="s">
        <v>717</v>
      </c>
      <c r="L18" s="789" t="s">
        <v>783</v>
      </c>
      <c r="M18" s="696"/>
      <c r="N18" s="696"/>
      <c r="O18" s="696"/>
      <c r="P18" s="696"/>
      <c r="Q18" s="696"/>
    </row>
    <row r="19" spans="1:17" s="293" customFormat="1" ht="14.25" customHeight="1">
      <c r="A19" s="292"/>
      <c r="B19" s="1941">
        <v>8</v>
      </c>
      <c r="C19" s="1954" t="s">
        <v>407</v>
      </c>
      <c r="D19" s="275" t="s">
        <v>406</v>
      </c>
      <c r="E19" s="284"/>
      <c r="F19" s="284"/>
      <c r="G19" s="284"/>
      <c r="H19" s="284"/>
      <c r="I19" s="284"/>
      <c r="J19" s="1993"/>
      <c r="K19" s="1979"/>
      <c r="L19" s="788" t="s">
        <v>782</v>
      </c>
      <c r="M19" s="695"/>
      <c r="N19" s="695"/>
      <c r="O19" s="695"/>
      <c r="P19" s="695"/>
      <c r="Q19" s="695"/>
    </row>
    <row r="20" spans="1:17" s="293" customFormat="1" ht="14.25" customHeight="1">
      <c r="A20" s="292"/>
      <c r="B20" s="1941"/>
      <c r="C20" s="1942"/>
      <c r="D20" s="276" t="s">
        <v>408</v>
      </c>
      <c r="E20" s="285" t="e">
        <f>(M20/(M7-M30))*100</f>
        <v>#DIV/0!</v>
      </c>
      <c r="F20" s="285" t="e">
        <f>(N20/(N7-N30))*100</f>
        <v>#DIV/0!</v>
      </c>
      <c r="G20" s="285" t="e">
        <f>(O20/(O7-O30))*100</f>
        <v>#DIV/0!</v>
      </c>
      <c r="H20" s="285" t="e">
        <f>(P20/(P7-P30))*100</f>
        <v>#DIV/0!</v>
      </c>
      <c r="I20" s="285" t="e">
        <f>(Q20/(Q7-Q30))*100</f>
        <v>#DIV/0!</v>
      </c>
      <c r="J20" s="1994"/>
      <c r="K20" s="1976" t="s">
        <v>781</v>
      </c>
      <c r="L20" s="1977"/>
      <c r="M20" s="695"/>
      <c r="N20" s="695"/>
      <c r="O20" s="695"/>
      <c r="P20" s="695"/>
      <c r="Q20" s="695"/>
    </row>
    <row r="21" spans="1:17" s="293" customFormat="1" ht="14.25" customHeight="1">
      <c r="A21" s="292"/>
      <c r="B21" s="1941">
        <v>9</v>
      </c>
      <c r="C21" s="1942" t="s">
        <v>409</v>
      </c>
      <c r="D21" s="271" t="s">
        <v>410</v>
      </c>
      <c r="E21" s="284"/>
      <c r="F21" s="284"/>
      <c r="G21" s="284"/>
      <c r="H21" s="284"/>
      <c r="I21" s="284"/>
      <c r="J21" s="1993"/>
      <c r="K21" s="1984" t="s">
        <v>780</v>
      </c>
      <c r="L21" s="1963"/>
      <c r="M21" s="695"/>
      <c r="N21" s="695"/>
      <c r="O21" s="695"/>
      <c r="P21" s="695"/>
      <c r="Q21" s="695"/>
    </row>
    <row r="22" spans="1:17" s="293" customFormat="1" ht="14.25" customHeight="1">
      <c r="A22" s="292"/>
      <c r="B22" s="1941"/>
      <c r="C22" s="1942"/>
      <c r="D22" s="273" t="s">
        <v>392</v>
      </c>
      <c r="E22" s="285" t="e">
        <f>(M8/(M5+M6))*100</f>
        <v>#DIV/0!</v>
      </c>
      <c r="F22" s="285" t="e">
        <f>(N8/(N5+N6))*100</f>
        <v>#DIV/0!</v>
      </c>
      <c r="G22" s="285" t="e">
        <f>(O8/(O5+O6))*100</f>
        <v>#DIV/0!</v>
      </c>
      <c r="H22" s="285" t="e">
        <f>(P8/(P5+P6))*100</f>
        <v>#DIV/0!</v>
      </c>
      <c r="I22" s="285" t="e">
        <f>(Q8/(Q5+Q6))*100</f>
        <v>#DIV/0!</v>
      </c>
      <c r="J22" s="1994"/>
      <c r="K22" s="1984" t="s">
        <v>779</v>
      </c>
      <c r="L22" s="1963"/>
      <c r="M22" s="695"/>
      <c r="N22" s="695"/>
      <c r="O22" s="695"/>
      <c r="P22" s="695"/>
      <c r="Q22" s="695"/>
    </row>
    <row r="23" spans="1:17" s="293" customFormat="1" ht="14.25" customHeight="1">
      <c r="A23" s="292"/>
      <c r="B23" s="1941">
        <v>10</v>
      </c>
      <c r="C23" s="1942" t="s">
        <v>411</v>
      </c>
      <c r="D23" s="271" t="s">
        <v>412</v>
      </c>
      <c r="E23" s="284"/>
      <c r="F23" s="284"/>
      <c r="G23" s="284"/>
      <c r="H23" s="284"/>
      <c r="I23" s="284"/>
      <c r="J23" s="1993"/>
      <c r="K23" s="1984" t="s">
        <v>778</v>
      </c>
      <c r="L23" s="1963"/>
      <c r="M23" s="695"/>
      <c r="N23" s="695"/>
      <c r="O23" s="695"/>
      <c r="P23" s="695"/>
      <c r="Q23" s="695"/>
    </row>
    <row r="24" spans="1:17" s="293" customFormat="1" ht="14.25" customHeight="1">
      <c r="A24" s="292"/>
      <c r="B24" s="1941"/>
      <c r="C24" s="1942"/>
      <c r="D24" s="273" t="s">
        <v>404</v>
      </c>
      <c r="E24" s="285" t="e">
        <f>((M9+M11)/M7)*100</f>
        <v>#DIV/0!</v>
      </c>
      <c r="F24" s="285" t="e">
        <f>((N9+N11)/N7)*100</f>
        <v>#DIV/0!</v>
      </c>
      <c r="G24" s="285" t="e">
        <f>((O9+O11)/O7)*100</f>
        <v>#DIV/0!</v>
      </c>
      <c r="H24" s="285" t="e">
        <f>((P9+P11)/P7)*100</f>
        <v>#DIV/0!</v>
      </c>
      <c r="I24" s="285" t="e">
        <f>((Q9+Q11)/Q7)*100</f>
        <v>#DIV/0!</v>
      </c>
      <c r="J24" s="1994"/>
      <c r="K24" s="1984" t="s">
        <v>777</v>
      </c>
      <c r="L24" s="1963"/>
      <c r="M24" s="695"/>
      <c r="N24" s="695"/>
      <c r="O24" s="695"/>
      <c r="P24" s="695"/>
      <c r="Q24" s="695"/>
    </row>
    <row r="25" spans="1:17" s="293" customFormat="1" ht="14.25" customHeight="1">
      <c r="A25" s="292"/>
      <c r="B25" s="1941">
        <v>11</v>
      </c>
      <c r="C25" s="1954" t="s">
        <v>413</v>
      </c>
      <c r="D25" s="271" t="s">
        <v>414</v>
      </c>
      <c r="E25" s="284"/>
      <c r="F25" s="284"/>
      <c r="G25" s="284"/>
      <c r="H25" s="284"/>
      <c r="I25" s="284"/>
      <c r="J25" s="1993"/>
      <c r="K25" s="1967" t="s">
        <v>715</v>
      </c>
      <c r="L25" s="787" t="s">
        <v>776</v>
      </c>
      <c r="M25" s="695"/>
      <c r="N25" s="695"/>
      <c r="O25" s="695"/>
      <c r="P25" s="695"/>
      <c r="Q25" s="695"/>
    </row>
    <row r="26" spans="1:17" s="293" customFormat="1" ht="14.25" customHeight="1">
      <c r="A26" s="292"/>
      <c r="B26" s="1941"/>
      <c r="C26" s="1942"/>
      <c r="D26" s="273" t="s">
        <v>392</v>
      </c>
      <c r="E26" s="285" t="e">
        <f>(M9/(M5+M6))*100</f>
        <v>#DIV/0!</v>
      </c>
      <c r="F26" s="285" t="e">
        <f>(N9/(N5+N6))*100</f>
        <v>#DIV/0!</v>
      </c>
      <c r="G26" s="285" t="e">
        <f>(O9/(O5+O6))*100</f>
        <v>#DIV/0!</v>
      </c>
      <c r="H26" s="285" t="e">
        <f>(P9/(P5+P6))*100</f>
        <v>#DIV/0!</v>
      </c>
      <c r="I26" s="285" t="e">
        <f>(Q9/(Q5+Q6))*100</f>
        <v>#DIV/0!</v>
      </c>
      <c r="J26" s="1994"/>
      <c r="K26" s="1982"/>
      <c r="L26" s="787" t="s">
        <v>775</v>
      </c>
      <c r="M26" s="695"/>
      <c r="N26" s="695"/>
      <c r="O26" s="695"/>
      <c r="P26" s="695"/>
      <c r="Q26" s="695"/>
    </row>
    <row r="27" spans="1:17" s="293" customFormat="1" ht="14.25" customHeight="1" thickBot="1">
      <c r="A27" s="292"/>
      <c r="B27" s="1941">
        <v>12</v>
      </c>
      <c r="C27" s="1942" t="s">
        <v>415</v>
      </c>
      <c r="D27" s="271" t="s">
        <v>416</v>
      </c>
      <c r="E27" s="284"/>
      <c r="F27" s="284"/>
      <c r="G27" s="284"/>
      <c r="H27" s="284"/>
      <c r="I27" s="284"/>
      <c r="J27" s="1993"/>
      <c r="K27" s="1983"/>
      <c r="L27" s="786" t="s">
        <v>774</v>
      </c>
      <c r="M27" s="697"/>
      <c r="N27" s="697"/>
      <c r="O27" s="697"/>
      <c r="P27" s="697"/>
      <c r="Q27" s="697"/>
    </row>
    <row r="28" spans="1:17" s="293" customFormat="1" ht="14.25" customHeight="1" thickTop="1" thickBot="1">
      <c r="A28" s="292"/>
      <c r="B28" s="1941"/>
      <c r="C28" s="1942"/>
      <c r="D28" s="273" t="s">
        <v>404</v>
      </c>
      <c r="E28" s="285" t="e">
        <f>((M13+M15)/M7)*100</f>
        <v>#DIV/0!</v>
      </c>
      <c r="F28" s="285" t="e">
        <f>((N13+N15)/N7)*100</f>
        <v>#DIV/0!</v>
      </c>
      <c r="G28" s="285" t="e">
        <f>((O13+O15)/O7)*100</f>
        <v>#DIV/0!</v>
      </c>
      <c r="H28" s="285" t="e">
        <f>((P13+P15)/P7)*100</f>
        <v>#DIV/0!</v>
      </c>
      <c r="I28" s="285" t="e">
        <f>((Q13+Q15)/Q7)*100</f>
        <v>#DIV/0!</v>
      </c>
      <c r="J28" s="1994"/>
      <c r="K28" s="785"/>
      <c r="L28" s="784"/>
      <c r="M28" s="784"/>
      <c r="N28" s="784"/>
      <c r="O28" s="784"/>
      <c r="P28" s="784"/>
      <c r="Q28" s="783"/>
    </row>
    <row r="29" spans="1:17" s="293" customFormat="1" ht="14.25" customHeight="1" thickTop="1">
      <c r="A29" s="292"/>
      <c r="B29" s="1941">
        <v>13</v>
      </c>
      <c r="C29" s="1942" t="s">
        <v>417</v>
      </c>
      <c r="D29" s="271" t="s">
        <v>418</v>
      </c>
      <c r="E29" s="284"/>
      <c r="F29" s="284"/>
      <c r="G29" s="284"/>
      <c r="H29" s="284"/>
      <c r="I29" s="284"/>
      <c r="J29" s="1993"/>
      <c r="K29" s="1980" t="s">
        <v>716</v>
      </c>
      <c r="L29" s="1981"/>
      <c r="M29" s="872"/>
      <c r="N29" s="872"/>
      <c r="O29" s="872"/>
      <c r="P29" s="872"/>
      <c r="Q29" s="872"/>
    </row>
    <row r="30" spans="1:17" s="293" customFormat="1" ht="14.25" customHeight="1">
      <c r="A30" s="292"/>
      <c r="B30" s="1941"/>
      <c r="C30" s="1942"/>
      <c r="D30" s="273" t="s">
        <v>392</v>
      </c>
      <c r="E30" s="285" t="e">
        <f>(M13/(M5+M6))*100</f>
        <v>#DIV/0!</v>
      </c>
      <c r="F30" s="285" t="e">
        <f>(N13/(N5+N6))*100</f>
        <v>#DIV/0!</v>
      </c>
      <c r="G30" s="285" t="e">
        <f>(O13/(O5+O6))*100</f>
        <v>#DIV/0!</v>
      </c>
      <c r="H30" s="285" t="e">
        <f>(P13/(P5+P6))*100</f>
        <v>#DIV/0!</v>
      </c>
      <c r="I30" s="285" t="e">
        <f>(Q13/(Q5+Q6))*100</f>
        <v>#DIV/0!</v>
      </c>
      <c r="J30" s="1994"/>
      <c r="K30" s="1976" t="s">
        <v>712</v>
      </c>
      <c r="L30" s="1977"/>
      <c r="M30" s="695"/>
      <c r="N30" s="695"/>
      <c r="O30" s="695"/>
      <c r="P30" s="695"/>
      <c r="Q30" s="695"/>
    </row>
    <row r="31" spans="1:17" s="293" customFormat="1" ht="14.25" customHeight="1">
      <c r="A31" s="292"/>
      <c r="B31" s="1941">
        <v>14</v>
      </c>
      <c r="C31" s="1942" t="s">
        <v>419</v>
      </c>
      <c r="D31" s="271" t="s">
        <v>420</v>
      </c>
      <c r="E31" s="284"/>
      <c r="F31" s="284"/>
      <c r="G31" s="284"/>
      <c r="H31" s="284"/>
      <c r="I31" s="284"/>
      <c r="J31" s="1993"/>
      <c r="K31" s="691"/>
      <c r="L31" s="691"/>
      <c r="M31" s="272"/>
      <c r="N31" s="272"/>
      <c r="O31" s="272"/>
      <c r="P31" s="272"/>
      <c r="Q31" s="272"/>
    </row>
    <row r="32" spans="1:17" s="293" customFormat="1" ht="14.25" customHeight="1">
      <c r="A32" s="292"/>
      <c r="B32" s="1941"/>
      <c r="C32" s="1942"/>
      <c r="D32" s="273" t="s">
        <v>404</v>
      </c>
      <c r="E32" s="285" t="e">
        <f>(M30/M7)*100</f>
        <v>#DIV/0!</v>
      </c>
      <c r="F32" s="285" t="e">
        <f>(N30/N7)*100</f>
        <v>#DIV/0!</v>
      </c>
      <c r="G32" s="285" t="e">
        <f>(O30/O7)*100</f>
        <v>#DIV/0!</v>
      </c>
      <c r="H32" s="285" t="e">
        <f>(P30/P7)*100</f>
        <v>#DIV/0!</v>
      </c>
      <c r="I32" s="285" t="e">
        <f>(Q30/Q7)*100</f>
        <v>#DIV/0!</v>
      </c>
      <c r="J32" s="1994"/>
      <c r="K32" s="869" t="s">
        <v>810</v>
      </c>
      <c r="L32" s="870">
        <v>100</v>
      </c>
      <c r="M32" s="272"/>
      <c r="N32" s="272"/>
      <c r="O32" s="272"/>
      <c r="P32" s="272"/>
      <c r="Q32" s="272"/>
    </row>
    <row r="33" spans="1:17" s="293" customFormat="1" ht="14.25" customHeight="1">
      <c r="A33" s="292"/>
      <c r="B33" s="1941">
        <v>15</v>
      </c>
      <c r="C33" s="1942" t="s">
        <v>421</v>
      </c>
      <c r="D33" s="271" t="s">
        <v>422</v>
      </c>
      <c r="E33" s="284"/>
      <c r="F33" s="284"/>
      <c r="G33" s="284"/>
      <c r="H33" s="284"/>
      <c r="I33" s="284"/>
      <c r="J33" s="1993"/>
      <c r="K33" s="691"/>
      <c r="L33" s="691"/>
      <c r="M33" s="272"/>
      <c r="N33" s="272"/>
      <c r="O33" s="272"/>
      <c r="P33" s="272"/>
      <c r="Q33" s="272"/>
    </row>
    <row r="34" spans="1:17" s="293" customFormat="1" ht="14.25" customHeight="1">
      <c r="A34" s="292"/>
      <c r="B34" s="1945"/>
      <c r="C34" s="1946"/>
      <c r="D34" s="275" t="s">
        <v>423</v>
      </c>
      <c r="E34" s="286" t="e">
        <f>((M25+M26+M27)/(M18+M19))*100</f>
        <v>#DIV/0!</v>
      </c>
      <c r="F34" s="286" t="e">
        <f>((N25+N26+N27)/(N18+N19))*100</f>
        <v>#DIV/0!</v>
      </c>
      <c r="G34" s="286" t="e">
        <f>((O25+O26+O27)/(O18+O19))*100</f>
        <v>#DIV/0!</v>
      </c>
      <c r="H34" s="286" t="e">
        <f>((P25+P26+P27)/(P18+P19))*100</f>
        <v>#DIV/0!</v>
      </c>
      <c r="I34" s="286" t="e">
        <f>((Q25+Q26+Q27)/(Q18+Q19))*100</f>
        <v>#DIV/0!</v>
      </c>
      <c r="J34" s="1996"/>
      <c r="K34" s="692"/>
      <c r="L34" s="692"/>
      <c r="M34" s="272"/>
      <c r="N34" s="272"/>
      <c r="O34" s="272"/>
      <c r="P34" s="272"/>
      <c r="Q34" s="272"/>
    </row>
    <row r="35" spans="1:17" s="293" customFormat="1" ht="14.25" customHeight="1">
      <c r="A35" s="292"/>
      <c r="B35" s="1941">
        <v>16</v>
      </c>
      <c r="C35" s="1942" t="s">
        <v>424</v>
      </c>
      <c r="D35" s="271" t="s">
        <v>425</v>
      </c>
      <c r="E35" s="284"/>
      <c r="F35" s="284"/>
      <c r="G35" s="284"/>
      <c r="H35" s="284"/>
      <c r="I35" s="284"/>
      <c r="J35" s="1993"/>
      <c r="K35" s="691"/>
      <c r="L35" s="691"/>
      <c r="M35" s="272"/>
      <c r="N35" s="272"/>
      <c r="O35" s="272"/>
      <c r="P35" s="272"/>
      <c r="Q35" s="272"/>
    </row>
    <row r="36" spans="1:17" s="293" customFormat="1" ht="14.25" customHeight="1">
      <c r="A36" s="292"/>
      <c r="B36" s="1941"/>
      <c r="C36" s="1942"/>
      <c r="D36" s="273" t="s">
        <v>392</v>
      </c>
      <c r="E36" s="285" t="e">
        <f>(((M5+M6)-(M18+M19))/(M5+M6))*100</f>
        <v>#DIV/0!</v>
      </c>
      <c r="F36" s="285" t="e">
        <f>(((N5+N6)-(N18+N19))/(N5+N6))*100</f>
        <v>#DIV/0!</v>
      </c>
      <c r="G36" s="285" t="e">
        <f>(((O5+O6)-(O18+O19))/(O5+O6))*100</f>
        <v>#DIV/0!</v>
      </c>
      <c r="H36" s="285" t="e">
        <f>(((P5+P6)-(P18+P19))/(P5+P6))*100</f>
        <v>#DIV/0!</v>
      </c>
      <c r="I36" s="285" t="e">
        <f>(((Q5+Q6)-(Q18+Q19))/(Q5+Q6))*100</f>
        <v>#DIV/0!</v>
      </c>
      <c r="J36" s="1994"/>
      <c r="K36" s="692"/>
      <c r="L36" s="692"/>
      <c r="M36" s="272"/>
      <c r="N36" s="272"/>
      <c r="O36" s="272"/>
      <c r="P36" s="272"/>
      <c r="Q36" s="272"/>
    </row>
    <row r="37" spans="1:17" s="293" customFormat="1" ht="14.25" customHeight="1">
      <c r="A37" s="292"/>
      <c r="B37" s="1948">
        <v>17</v>
      </c>
      <c r="C37" s="1950" t="s">
        <v>426</v>
      </c>
      <c r="D37" s="275" t="s">
        <v>427</v>
      </c>
      <c r="E37" s="286"/>
      <c r="F37" s="286"/>
      <c r="G37" s="286"/>
      <c r="H37" s="286"/>
      <c r="I37" s="286"/>
      <c r="J37" s="1997"/>
      <c r="K37" s="691"/>
      <c r="L37" s="691"/>
      <c r="M37" s="272"/>
      <c r="N37" s="272"/>
      <c r="O37" s="272"/>
      <c r="P37" s="272"/>
      <c r="Q37" s="272"/>
    </row>
    <row r="38" spans="1:17" s="293" customFormat="1" ht="14.25" customHeight="1" thickBot="1">
      <c r="A38" s="292"/>
      <c r="B38" s="1949"/>
      <c r="C38" s="1951"/>
      <c r="D38" s="277" t="s">
        <v>428</v>
      </c>
      <c r="E38" s="287" t="e">
        <f>((M5-M18)/M5)*100</f>
        <v>#DIV/0!</v>
      </c>
      <c r="F38" s="287" t="e">
        <f>((N5-N18)/N5)*100</f>
        <v>#DIV/0!</v>
      </c>
      <c r="G38" s="287" t="e">
        <f>((O5-O18)/O5)*100</f>
        <v>#DIV/0!</v>
      </c>
      <c r="H38" s="287" t="e">
        <f>((P5-P18)/P5)*100</f>
        <v>#DIV/0!</v>
      </c>
      <c r="I38" s="287" t="e">
        <f>((Q5-Q18)/Q5)*100</f>
        <v>#DIV/0!</v>
      </c>
      <c r="J38" s="1998"/>
      <c r="K38" s="692"/>
      <c r="L38" s="692"/>
      <c r="M38" s="272"/>
      <c r="N38" s="272"/>
      <c r="O38" s="272"/>
      <c r="P38" s="272"/>
      <c r="Q38" s="272"/>
    </row>
    <row r="39" spans="1:17" ht="10.5" customHeight="1">
      <c r="B39" s="294"/>
      <c r="C39" s="295"/>
      <c r="D39" s="295"/>
      <c r="E39" s="295"/>
      <c r="F39" s="295"/>
      <c r="G39" s="295"/>
      <c r="I39" s="295"/>
      <c r="J39" s="295"/>
      <c r="K39" s="272"/>
      <c r="L39" s="272"/>
      <c r="M39" s="272"/>
      <c r="N39" s="272"/>
      <c r="O39" s="272"/>
      <c r="P39" s="272"/>
      <c r="Q39" s="272"/>
    </row>
    <row r="40" spans="1:17" s="261" customFormat="1" ht="12.5">
      <c r="A40" s="263" t="s">
        <v>92</v>
      </c>
      <c r="B40" s="278"/>
      <c r="C40" s="279"/>
      <c r="D40" s="279"/>
      <c r="E40" s="279"/>
      <c r="F40" s="279"/>
      <c r="G40" s="279"/>
      <c r="I40" s="279"/>
      <c r="J40" s="279"/>
      <c r="K40" s="272"/>
      <c r="L40" s="272"/>
      <c r="M40" s="272"/>
      <c r="N40" s="272"/>
      <c r="O40" s="272"/>
      <c r="P40" s="272"/>
      <c r="Q40" s="272"/>
    </row>
    <row r="41" spans="1:17" s="281" customFormat="1" ht="34.5">
      <c r="A41" s="280" t="s">
        <v>233</v>
      </c>
      <c r="B41" s="1940" t="s">
        <v>433</v>
      </c>
      <c r="C41" s="1995"/>
      <c r="D41" s="1995"/>
      <c r="E41" s="1995"/>
      <c r="F41" s="1995"/>
      <c r="G41" s="1995"/>
      <c r="H41" s="1995"/>
      <c r="I41" s="1995"/>
      <c r="J41" s="1995"/>
      <c r="K41" s="272"/>
      <c r="L41" s="272"/>
      <c r="M41" s="272"/>
      <c r="N41" s="272"/>
      <c r="O41" s="272"/>
      <c r="P41" s="272"/>
      <c r="Q41" s="272"/>
    </row>
    <row r="42" spans="1:17" ht="12.5">
      <c r="A42" s="296"/>
      <c r="M42" s="272"/>
      <c r="N42" s="272"/>
      <c r="O42" s="272"/>
      <c r="P42" s="272"/>
      <c r="Q42" s="272"/>
    </row>
    <row r="43" spans="1:17" ht="12.5">
      <c r="B43" s="297"/>
      <c r="C43" s="297"/>
      <c r="D43" s="297"/>
      <c r="E43" s="297"/>
      <c r="F43" s="297"/>
      <c r="G43" s="297"/>
      <c r="H43" s="297"/>
      <c r="I43" s="297"/>
      <c r="J43" s="297"/>
    </row>
    <row r="44" spans="1:17" ht="15" customHeight="1">
      <c r="K44" s="281"/>
      <c r="L44" s="281"/>
    </row>
    <row r="45" spans="1:17" ht="15" customHeight="1">
      <c r="M45" s="281"/>
      <c r="N45" s="281"/>
      <c r="O45" s="281"/>
      <c r="P45" s="281"/>
      <c r="Q45" s="281"/>
    </row>
  </sheetData>
  <mergeCells count="93">
    <mergeCell ref="K18:K19"/>
    <mergeCell ref="K20:L20"/>
    <mergeCell ref="K29:L29"/>
    <mergeCell ref="K30:L30"/>
    <mergeCell ref="K21:L21"/>
    <mergeCell ref="K22:L22"/>
    <mergeCell ref="K23:L23"/>
    <mergeCell ref="K24:L24"/>
    <mergeCell ref="K25:K27"/>
    <mergeCell ref="K1:Q1"/>
    <mergeCell ref="K2:Q2"/>
    <mergeCell ref="K4:L4"/>
    <mergeCell ref="K5:K6"/>
    <mergeCell ref="K7:L7"/>
    <mergeCell ref="K8:L8"/>
    <mergeCell ref="B5:B6"/>
    <mergeCell ref="C5:C6"/>
    <mergeCell ref="J5:J6"/>
    <mergeCell ref="B7:B8"/>
    <mergeCell ref="C7:C8"/>
    <mergeCell ref="J7:J8"/>
    <mergeCell ref="B17:B18"/>
    <mergeCell ref="C17:C18"/>
    <mergeCell ref="J17:J18"/>
    <mergeCell ref="B9:B10"/>
    <mergeCell ref="C9:C10"/>
    <mergeCell ref="J9:J10"/>
    <mergeCell ref="B11:B12"/>
    <mergeCell ref="C11:C12"/>
    <mergeCell ref="J11:J12"/>
    <mergeCell ref="B13:B14"/>
    <mergeCell ref="C13:C14"/>
    <mergeCell ref="J13:J14"/>
    <mergeCell ref="B15:B16"/>
    <mergeCell ref="C15:C16"/>
    <mergeCell ref="J15:J16"/>
    <mergeCell ref="B19:B20"/>
    <mergeCell ref="C19:C20"/>
    <mergeCell ref="J19:J20"/>
    <mergeCell ref="B29:B30"/>
    <mergeCell ref="C29:C30"/>
    <mergeCell ref="J29:J30"/>
    <mergeCell ref="C25:C26"/>
    <mergeCell ref="J25:J26"/>
    <mergeCell ref="B25:B26"/>
    <mergeCell ref="B21:B22"/>
    <mergeCell ref="C21:C22"/>
    <mergeCell ref="J21:J22"/>
    <mergeCell ref="B23:B24"/>
    <mergeCell ref="C23:C24"/>
    <mergeCell ref="J23:J24"/>
    <mergeCell ref="B31:B32"/>
    <mergeCell ref="B27:B28"/>
    <mergeCell ref="C27:C28"/>
    <mergeCell ref="J27:J28"/>
    <mergeCell ref="B41:J41"/>
    <mergeCell ref="B33:B34"/>
    <mergeCell ref="C33:C34"/>
    <mergeCell ref="J33:J34"/>
    <mergeCell ref="B35:B36"/>
    <mergeCell ref="C35:C36"/>
    <mergeCell ref="J35:J36"/>
    <mergeCell ref="B37:B38"/>
    <mergeCell ref="C37:C38"/>
    <mergeCell ref="J37:J38"/>
    <mergeCell ref="C31:C32"/>
    <mergeCell ref="J31:J32"/>
    <mergeCell ref="K9:K12"/>
    <mergeCell ref="K13:K16"/>
    <mergeCell ref="L9:L10"/>
    <mergeCell ref="L11:L12"/>
    <mergeCell ref="P11:P12"/>
    <mergeCell ref="P15:P16"/>
    <mergeCell ref="M11:M12"/>
    <mergeCell ref="N11:N12"/>
    <mergeCell ref="O11:O12"/>
    <mergeCell ref="M15:M16"/>
    <mergeCell ref="N15:N16"/>
    <mergeCell ref="O15:O16"/>
    <mergeCell ref="L13:L14"/>
    <mergeCell ref="L15:L16"/>
    <mergeCell ref="Q11:Q12"/>
    <mergeCell ref="M9:M10"/>
    <mergeCell ref="N9:N10"/>
    <mergeCell ref="O9:O10"/>
    <mergeCell ref="P9:P10"/>
    <mergeCell ref="Q9:Q10"/>
    <mergeCell ref="Q15:Q16"/>
    <mergeCell ref="M13:M14"/>
    <mergeCell ref="N13:N14"/>
    <mergeCell ref="O13:O14"/>
    <mergeCell ref="P13:P14"/>
    <mergeCell ref="Q13:Q14"/>
  </mergeCells>
  <phoneticPr fontId="14"/>
  <pageMargins left="0.82677165354330717" right="0.23622047244094491" top="0.74803149606299213" bottom="0.23622047244094491" header="0.31496062992125984" footer="0.31496062992125984"/>
  <pageSetup paperSize="9" scale="82" firstPageNumber="55" fitToHeight="0" orientation="landscape" cellComments="asDisplayed" useFirstPageNumber="1"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E5A9C7-3FBA-4AD8-B8B6-146D65F622F9}">
  <sheetPr>
    <pageSetUpPr fitToPage="1"/>
  </sheetPr>
  <dimension ref="A1:P41"/>
  <sheetViews>
    <sheetView view="pageBreakPreview" topLeftCell="A25" zoomScaleNormal="100" zoomScaleSheetLayoutView="100" workbookViewId="0"/>
  </sheetViews>
  <sheetFormatPr defaultColWidth="8.83203125" defaultRowHeight="15" customHeight="1"/>
  <cols>
    <col min="1" max="1" width="4.08203125" style="263" customWidth="1"/>
    <col min="2" max="2" width="4.83203125" style="298" customWidth="1"/>
    <col min="3" max="3" width="21.5" style="298" customWidth="1"/>
    <col min="4" max="4" width="29.5" style="298" customWidth="1"/>
    <col min="5" max="9" width="9.5" style="298" customWidth="1"/>
    <col min="10" max="10" width="18.08203125" style="298" customWidth="1"/>
    <col min="11" max="11" width="26.33203125" style="298" customWidth="1"/>
    <col min="12" max="16384" width="8.83203125" style="298"/>
  </cols>
  <sheetData>
    <row r="1" spans="1:16" ht="12.5">
      <c r="K1" s="1964" t="s">
        <v>707</v>
      </c>
      <c r="L1" s="1964"/>
      <c r="M1" s="1964"/>
      <c r="N1" s="1964"/>
      <c r="O1" s="1964"/>
      <c r="P1" s="1964"/>
    </row>
    <row r="2" spans="1:16" ht="13">
      <c r="A2" s="299"/>
      <c r="B2" s="299" t="s">
        <v>434</v>
      </c>
      <c r="J2" s="681" t="s">
        <v>705</v>
      </c>
      <c r="K2" s="1964" t="s">
        <v>708</v>
      </c>
      <c r="L2" s="1964"/>
      <c r="M2" s="1964"/>
      <c r="N2" s="1964"/>
      <c r="O2" s="1964"/>
      <c r="P2" s="1964"/>
    </row>
    <row r="3" spans="1:16" ht="13" thickBot="1">
      <c r="B3" s="261"/>
      <c r="C3" s="261"/>
      <c r="D3" s="261"/>
      <c r="E3" s="261"/>
      <c r="F3" s="261"/>
      <c r="G3" s="261"/>
      <c r="H3" s="261"/>
      <c r="I3" s="261"/>
      <c r="J3" s="262"/>
    </row>
    <row r="4" spans="1:16" ht="18" customHeight="1">
      <c r="B4" s="300"/>
      <c r="C4" s="266" t="s">
        <v>435</v>
      </c>
      <c r="D4" s="266" t="s">
        <v>386</v>
      </c>
      <c r="E4" s="268" t="s">
        <v>387</v>
      </c>
      <c r="F4" s="268" t="s">
        <v>388</v>
      </c>
      <c r="G4" s="268" t="s">
        <v>70</v>
      </c>
      <c r="H4" s="268" t="s">
        <v>69</v>
      </c>
      <c r="I4" s="268" t="s">
        <v>68</v>
      </c>
      <c r="J4" s="301" t="s">
        <v>436</v>
      </c>
      <c r="K4" s="693" t="s">
        <v>709</v>
      </c>
      <c r="L4" s="268" t="s">
        <v>387</v>
      </c>
      <c r="M4" s="268" t="s">
        <v>388</v>
      </c>
      <c r="N4" s="268" t="s">
        <v>70</v>
      </c>
      <c r="O4" s="268" t="s">
        <v>69</v>
      </c>
      <c r="P4" s="268" t="s">
        <v>68</v>
      </c>
    </row>
    <row r="5" spans="1:16" s="272" customFormat="1" ht="14.25" customHeight="1">
      <c r="A5" s="270"/>
      <c r="B5" s="1941">
        <v>1</v>
      </c>
      <c r="C5" s="1942" t="s">
        <v>437</v>
      </c>
      <c r="D5" s="271" t="s">
        <v>438</v>
      </c>
      <c r="E5" s="283" t="s">
        <v>198</v>
      </c>
      <c r="F5" s="283" t="s">
        <v>198</v>
      </c>
      <c r="G5" s="283" t="s">
        <v>198</v>
      </c>
      <c r="H5" s="283" t="s">
        <v>198</v>
      </c>
      <c r="I5" s="283" t="s">
        <v>198</v>
      </c>
      <c r="J5" s="1943"/>
      <c r="K5" s="700" t="s">
        <v>795</v>
      </c>
      <c r="L5" s="695"/>
      <c r="M5" s="695"/>
      <c r="N5" s="695"/>
      <c r="O5" s="695"/>
      <c r="P5" s="695"/>
    </row>
    <row r="6" spans="1:16" s="272" customFormat="1" ht="14.25" customHeight="1">
      <c r="A6" s="270"/>
      <c r="B6" s="1941"/>
      <c r="C6" s="2003"/>
      <c r="D6" s="273" t="s">
        <v>439</v>
      </c>
      <c r="E6" s="285" t="e">
        <f>(L6/L5)*100</f>
        <v>#DIV/0!</v>
      </c>
      <c r="F6" s="285" t="e">
        <f>(M6/M5)*100</f>
        <v>#DIV/0!</v>
      </c>
      <c r="G6" s="285" t="e">
        <f>(N6/N5)*100</f>
        <v>#DIV/0!</v>
      </c>
      <c r="H6" s="285" t="e">
        <f>(O6/O5)*100</f>
        <v>#DIV/0!</v>
      </c>
      <c r="I6" s="285" t="e">
        <f>(P6/P5)*100</f>
        <v>#DIV/0!</v>
      </c>
      <c r="J6" s="1957"/>
      <c r="K6" s="694" t="s">
        <v>718</v>
      </c>
      <c r="L6" s="695"/>
      <c r="M6" s="695"/>
      <c r="N6" s="695"/>
      <c r="O6" s="695"/>
      <c r="P6" s="695"/>
    </row>
    <row r="7" spans="1:16" s="272" customFormat="1" ht="14.25" customHeight="1">
      <c r="A7" s="270"/>
      <c r="B7" s="1941">
        <v>2</v>
      </c>
      <c r="C7" s="1942" t="s">
        <v>440</v>
      </c>
      <c r="D7" s="271" t="s">
        <v>441</v>
      </c>
      <c r="E7" s="284"/>
      <c r="F7" s="284"/>
      <c r="G7" s="284"/>
      <c r="H7" s="284"/>
      <c r="I7" s="284"/>
      <c r="J7" s="1943"/>
      <c r="K7" s="700" t="s">
        <v>719</v>
      </c>
      <c r="L7" s="695"/>
      <c r="M7" s="695"/>
      <c r="N7" s="695"/>
      <c r="O7" s="695"/>
      <c r="P7" s="695"/>
    </row>
    <row r="8" spans="1:16" s="272" customFormat="1" ht="14.25" customHeight="1">
      <c r="A8" s="270"/>
      <c r="B8" s="1941"/>
      <c r="C8" s="1942"/>
      <c r="D8" s="273" t="s">
        <v>442</v>
      </c>
      <c r="E8" s="285" t="e">
        <f>(L7/L5)*100</f>
        <v>#DIV/0!</v>
      </c>
      <c r="F8" s="285" t="e">
        <f>(M7/M5)*100</f>
        <v>#DIV/0!</v>
      </c>
      <c r="G8" s="285" t="e">
        <f>(N7/N5)*100</f>
        <v>#DIV/0!</v>
      </c>
      <c r="H8" s="285" t="e">
        <f>(O7/O5)*100</f>
        <v>#DIV/0!</v>
      </c>
      <c r="I8" s="285" t="e">
        <f>(P7/P5)*100</f>
        <v>#DIV/0!</v>
      </c>
      <c r="J8" s="1944"/>
      <c r="K8" s="701" t="s">
        <v>720</v>
      </c>
      <c r="L8" s="695"/>
      <c r="M8" s="695"/>
      <c r="N8" s="695"/>
      <c r="O8" s="695"/>
      <c r="P8" s="695"/>
    </row>
    <row r="9" spans="1:16" s="272" customFormat="1" ht="14.25" customHeight="1">
      <c r="A9" s="270"/>
      <c r="B9" s="1941">
        <v>3</v>
      </c>
      <c r="C9" s="1942" t="s">
        <v>443</v>
      </c>
      <c r="D9" s="271" t="s">
        <v>444</v>
      </c>
      <c r="E9" s="284"/>
      <c r="F9" s="284"/>
      <c r="G9" s="284"/>
      <c r="H9" s="284"/>
      <c r="I9" s="284"/>
      <c r="J9" s="1943"/>
      <c r="K9" s="701" t="s">
        <v>721</v>
      </c>
      <c r="L9" s="695"/>
      <c r="M9" s="695"/>
      <c r="N9" s="695"/>
      <c r="O9" s="695"/>
      <c r="P9" s="695"/>
    </row>
    <row r="10" spans="1:16" s="272" customFormat="1" ht="14.25" customHeight="1">
      <c r="A10" s="270"/>
      <c r="B10" s="1941"/>
      <c r="C10" s="1942"/>
      <c r="D10" s="273" t="s">
        <v>445</v>
      </c>
      <c r="E10" s="285" t="e">
        <f>(L15/L24)*100</f>
        <v>#DIV/0!</v>
      </c>
      <c r="F10" s="285" t="e">
        <f>(M15/M24)*100</f>
        <v>#DIV/0!</v>
      </c>
      <c r="G10" s="285" t="e">
        <f>(N15/N24)*100</f>
        <v>#DIV/0!</v>
      </c>
      <c r="H10" s="285" t="e">
        <f>(O15/O24)*100</f>
        <v>#DIV/0!</v>
      </c>
      <c r="I10" s="285" t="e">
        <f>(P15/P24)*100</f>
        <v>#DIV/0!</v>
      </c>
      <c r="J10" s="1944"/>
      <c r="K10" s="694" t="s">
        <v>725</v>
      </c>
      <c r="L10" s="695"/>
      <c r="M10" s="695"/>
      <c r="N10" s="695"/>
      <c r="O10" s="695"/>
      <c r="P10" s="695"/>
    </row>
    <row r="11" spans="1:16" s="272" customFormat="1" ht="14.25" customHeight="1">
      <c r="A11" s="270"/>
      <c r="B11" s="1941">
        <v>4</v>
      </c>
      <c r="C11" s="1942" t="s">
        <v>446</v>
      </c>
      <c r="D11" s="271" t="s">
        <v>447</v>
      </c>
      <c r="E11" s="284"/>
      <c r="F11" s="284"/>
      <c r="G11" s="284"/>
      <c r="H11" s="284"/>
      <c r="I11" s="284"/>
      <c r="J11" s="1943"/>
      <c r="K11" s="698" t="s">
        <v>727</v>
      </c>
      <c r="L11" s="699"/>
      <c r="M11" s="699"/>
      <c r="N11" s="699"/>
      <c r="O11" s="699"/>
      <c r="P11" s="699"/>
    </row>
    <row r="12" spans="1:16" s="272" customFormat="1" ht="14.25" customHeight="1">
      <c r="A12" s="270"/>
      <c r="B12" s="1941"/>
      <c r="C12" s="1942"/>
      <c r="D12" s="273" t="s">
        <v>445</v>
      </c>
      <c r="E12" s="285" t="e">
        <f>(L16/L24)*100</f>
        <v>#DIV/0!</v>
      </c>
      <c r="F12" s="285" t="e">
        <f>(M16/M24)*100</f>
        <v>#DIV/0!</v>
      </c>
      <c r="G12" s="285" t="e">
        <f>(N16/N24)*100</f>
        <v>#DIV/0!</v>
      </c>
      <c r="H12" s="285" t="e">
        <f>(O16/O24)*100</f>
        <v>#DIV/0!</v>
      </c>
      <c r="I12" s="285" t="e">
        <f>(P16/P24)*100</f>
        <v>#DIV/0!</v>
      </c>
      <c r="J12" s="1944"/>
      <c r="K12" s="701" t="s">
        <v>730</v>
      </c>
      <c r="L12" s="695"/>
      <c r="M12" s="695"/>
      <c r="N12" s="695"/>
      <c r="O12" s="695"/>
      <c r="P12" s="695"/>
    </row>
    <row r="13" spans="1:16" s="272" customFormat="1" ht="14.25" customHeight="1">
      <c r="A13" s="270"/>
      <c r="B13" s="1941">
        <v>5</v>
      </c>
      <c r="C13" s="1954" t="s">
        <v>448</v>
      </c>
      <c r="D13" s="271" t="s">
        <v>449</v>
      </c>
      <c r="E13" s="284"/>
      <c r="F13" s="284"/>
      <c r="G13" s="284"/>
      <c r="H13" s="284"/>
      <c r="I13" s="284"/>
      <c r="J13" s="1943"/>
      <c r="K13" s="701"/>
      <c r="L13" s="695"/>
      <c r="M13" s="695"/>
      <c r="N13" s="695"/>
      <c r="O13" s="695"/>
      <c r="P13" s="695"/>
    </row>
    <row r="14" spans="1:16" s="272" customFormat="1" ht="14.25" customHeight="1">
      <c r="A14" s="270"/>
      <c r="B14" s="1941"/>
      <c r="C14" s="1942"/>
      <c r="D14" s="273" t="s">
        <v>445</v>
      </c>
      <c r="E14" s="285" t="e">
        <f>(L8/L24)*100</f>
        <v>#DIV/0!</v>
      </c>
      <c r="F14" s="285" t="e">
        <f>(M8/M24)*100</f>
        <v>#DIV/0!</v>
      </c>
      <c r="G14" s="285" t="e">
        <f>(N8/N24)*100</f>
        <v>#DIV/0!</v>
      </c>
      <c r="H14" s="285" t="e">
        <f>(O8/O24)*100</f>
        <v>#DIV/0!</v>
      </c>
      <c r="I14" s="285" t="e">
        <f>(P8/P24)*100</f>
        <v>#DIV/0!</v>
      </c>
      <c r="J14" s="1944"/>
      <c r="K14" s="694" t="s">
        <v>794</v>
      </c>
      <c r="L14" s="695"/>
      <c r="M14" s="695"/>
      <c r="N14" s="695"/>
      <c r="O14" s="695"/>
      <c r="P14" s="695"/>
    </row>
    <row r="15" spans="1:16" s="272" customFormat="1" ht="14.25" customHeight="1">
      <c r="A15" s="270"/>
      <c r="B15" s="1941">
        <v>6</v>
      </c>
      <c r="C15" s="1954" t="s">
        <v>450</v>
      </c>
      <c r="D15" s="271" t="s">
        <v>451</v>
      </c>
      <c r="E15" s="284"/>
      <c r="F15" s="284"/>
      <c r="G15" s="284"/>
      <c r="H15" s="284"/>
      <c r="I15" s="284"/>
      <c r="J15" s="1943"/>
      <c r="K15" s="702" t="s">
        <v>722</v>
      </c>
      <c r="L15" s="695"/>
      <c r="M15" s="695"/>
      <c r="N15" s="695"/>
      <c r="O15" s="695"/>
      <c r="P15" s="695"/>
    </row>
    <row r="16" spans="1:16" s="272" customFormat="1" ht="14.25" customHeight="1">
      <c r="A16" s="270"/>
      <c r="B16" s="1941"/>
      <c r="C16" s="1942"/>
      <c r="D16" s="273" t="s">
        <v>445</v>
      </c>
      <c r="E16" s="285" t="e">
        <f>(L22/L24)*100</f>
        <v>#DIV/0!</v>
      </c>
      <c r="F16" s="285" t="e">
        <f>(M22/M24)*100</f>
        <v>#DIV/0!</v>
      </c>
      <c r="G16" s="285" t="e">
        <f>(N22/N24)*100</f>
        <v>#DIV/0!</v>
      </c>
      <c r="H16" s="285" t="e">
        <f>(O22/O24)*100</f>
        <v>#DIV/0!</v>
      </c>
      <c r="I16" s="285" t="e">
        <f>(P22/P24)*100</f>
        <v>#DIV/0!</v>
      </c>
      <c r="J16" s="1944"/>
      <c r="K16" s="701" t="s">
        <v>723</v>
      </c>
      <c r="L16" s="695"/>
      <c r="M16" s="695"/>
      <c r="N16" s="695"/>
      <c r="O16" s="695"/>
      <c r="P16" s="695"/>
    </row>
    <row r="17" spans="1:16" s="272" customFormat="1" ht="14.25" customHeight="1">
      <c r="A17" s="270"/>
      <c r="B17" s="1941">
        <v>7</v>
      </c>
      <c r="C17" s="1942" t="s">
        <v>452</v>
      </c>
      <c r="D17" s="271" t="s">
        <v>438</v>
      </c>
      <c r="E17" s="284"/>
      <c r="F17" s="284"/>
      <c r="G17" s="284"/>
      <c r="H17" s="284"/>
      <c r="I17" s="284"/>
      <c r="J17" s="1943"/>
      <c r="K17" s="702" t="s">
        <v>726</v>
      </c>
      <c r="L17" s="695"/>
      <c r="M17" s="695"/>
      <c r="N17" s="695"/>
      <c r="O17" s="695"/>
      <c r="P17" s="695"/>
    </row>
    <row r="18" spans="1:16" s="272" customFormat="1" ht="14.25" customHeight="1">
      <c r="A18" s="270"/>
      <c r="B18" s="1941"/>
      <c r="C18" s="1942"/>
      <c r="D18" s="273" t="s">
        <v>449</v>
      </c>
      <c r="E18" s="285" t="e">
        <f>(L6/L8)*100</f>
        <v>#DIV/0!</v>
      </c>
      <c r="F18" s="285" t="e">
        <f>(M6/M8)*100</f>
        <v>#DIV/0!</v>
      </c>
      <c r="G18" s="285" t="e">
        <f>(N6/N8)*100</f>
        <v>#DIV/0!</v>
      </c>
      <c r="H18" s="285" t="e">
        <f>(O6/O8)*100</f>
        <v>#DIV/0!</v>
      </c>
      <c r="I18" s="285" t="e">
        <f>(P6/P8)*100</f>
        <v>#DIV/0!</v>
      </c>
      <c r="J18" s="1944"/>
      <c r="K18" s="701" t="s">
        <v>728</v>
      </c>
      <c r="L18" s="695"/>
      <c r="M18" s="695"/>
      <c r="N18" s="695"/>
      <c r="O18" s="695"/>
      <c r="P18" s="695"/>
    </row>
    <row r="19" spans="1:16" s="272" customFormat="1" ht="14.25" customHeight="1">
      <c r="A19" s="270"/>
      <c r="B19" s="1941">
        <v>8</v>
      </c>
      <c r="C19" s="1942" t="s">
        <v>453</v>
      </c>
      <c r="D19" s="271" t="s">
        <v>438</v>
      </c>
      <c r="E19" s="284"/>
      <c r="F19" s="284"/>
      <c r="G19" s="284"/>
      <c r="H19" s="284"/>
      <c r="I19" s="284"/>
      <c r="J19" s="1943"/>
      <c r="K19" s="702" t="s">
        <v>729</v>
      </c>
      <c r="L19" s="695"/>
      <c r="M19" s="695"/>
      <c r="N19" s="695"/>
      <c r="O19" s="695"/>
      <c r="P19" s="695"/>
    </row>
    <row r="20" spans="1:16" s="272" customFormat="1" ht="14.25" customHeight="1">
      <c r="A20" s="270"/>
      <c r="B20" s="1941"/>
      <c r="C20" s="1942"/>
      <c r="D20" s="273" t="s">
        <v>454</v>
      </c>
      <c r="E20" s="285" t="e">
        <f>(L6/L25)*100</f>
        <v>#DIV/0!</v>
      </c>
      <c r="F20" s="285" t="e">
        <f>(M6/M25)*100</f>
        <v>#DIV/0!</v>
      </c>
      <c r="G20" s="285" t="e">
        <f>(N6/N25)*100</f>
        <v>#DIV/0!</v>
      </c>
      <c r="H20" s="285" t="e">
        <f>(O6/O25)*100</f>
        <v>#DIV/0!</v>
      </c>
      <c r="I20" s="285" t="e">
        <f>(P6/P25)*100</f>
        <v>#DIV/0!</v>
      </c>
      <c r="J20" s="1944"/>
      <c r="K20" s="694" t="s">
        <v>793</v>
      </c>
      <c r="L20" s="695"/>
      <c r="M20" s="695"/>
      <c r="N20" s="695"/>
      <c r="O20" s="695"/>
      <c r="P20" s="695"/>
    </row>
    <row r="21" spans="1:16" s="272" customFormat="1" ht="14.25" customHeight="1">
      <c r="A21" s="270"/>
      <c r="B21" s="1941">
        <v>9</v>
      </c>
      <c r="C21" s="1942" t="s">
        <v>455</v>
      </c>
      <c r="D21" s="271" t="s">
        <v>456</v>
      </c>
      <c r="E21" s="284"/>
      <c r="F21" s="284"/>
      <c r="G21" s="284"/>
      <c r="H21" s="284"/>
      <c r="I21" s="284"/>
      <c r="J21" s="1943"/>
      <c r="L21" s="695"/>
      <c r="M21" s="695"/>
      <c r="N21" s="695"/>
      <c r="O21" s="695"/>
      <c r="P21" s="695"/>
    </row>
    <row r="22" spans="1:16" s="272" customFormat="1" ht="14.25" customHeight="1">
      <c r="A22" s="270"/>
      <c r="B22" s="1941"/>
      <c r="C22" s="1942"/>
      <c r="D22" s="273" t="s">
        <v>457</v>
      </c>
      <c r="E22" s="285" t="e">
        <f>(L7/L16)*100</f>
        <v>#DIV/0!</v>
      </c>
      <c r="F22" s="285" t="e">
        <f>(M7/M16)*100</f>
        <v>#DIV/0!</v>
      </c>
      <c r="G22" s="285" t="e">
        <f>(N7/N16)*100</f>
        <v>#DIV/0!</v>
      </c>
      <c r="H22" s="285" t="e">
        <f>(O7/O16)*100</f>
        <v>#DIV/0!</v>
      </c>
      <c r="I22" s="285" t="e">
        <f>(P7/P16)*100</f>
        <v>#DIV/0!</v>
      </c>
      <c r="J22" s="1944"/>
      <c r="K22" s="702" t="s">
        <v>724</v>
      </c>
      <c r="L22" s="695"/>
      <c r="M22" s="695"/>
      <c r="N22" s="695"/>
      <c r="O22" s="695"/>
      <c r="P22" s="695"/>
    </row>
    <row r="23" spans="1:16" s="272" customFormat="1" ht="14.25" customHeight="1">
      <c r="A23" s="270"/>
      <c r="B23" s="1941">
        <v>10</v>
      </c>
      <c r="C23" s="1942" t="s">
        <v>458</v>
      </c>
      <c r="D23" s="271" t="s">
        <v>459</v>
      </c>
      <c r="E23" s="284"/>
      <c r="F23" s="284"/>
      <c r="G23" s="284"/>
      <c r="H23" s="284"/>
      <c r="I23" s="284"/>
      <c r="J23" s="1943"/>
      <c r="K23" s="702"/>
      <c r="L23" s="695"/>
      <c r="M23" s="695"/>
      <c r="N23" s="695"/>
      <c r="O23" s="695"/>
      <c r="P23" s="695"/>
    </row>
    <row r="24" spans="1:16" s="272" customFormat="1" ht="14.25" customHeight="1">
      <c r="A24" s="270"/>
      <c r="B24" s="1941"/>
      <c r="C24" s="1942"/>
      <c r="D24" s="273" t="s">
        <v>460</v>
      </c>
      <c r="E24" s="285" t="e">
        <f>(L14/L5)*100</f>
        <v>#DIV/0!</v>
      </c>
      <c r="F24" s="285" t="e">
        <f>(M14/M5)*100</f>
        <v>#DIV/0!</v>
      </c>
      <c r="G24" s="285" t="e">
        <f>(N14/N5)*100</f>
        <v>#DIV/0!</v>
      </c>
      <c r="H24" s="285" t="e">
        <f>(O14/O5)*100</f>
        <v>#DIV/0!</v>
      </c>
      <c r="I24" s="285" t="e">
        <f>(P14/P5)*100</f>
        <v>#DIV/0!</v>
      </c>
      <c r="J24" s="1944"/>
      <c r="K24" s="701" t="s">
        <v>731</v>
      </c>
      <c r="L24" s="695">
        <f>L14+L8</f>
        <v>0</v>
      </c>
      <c r="M24" s="695">
        <f>M14+M8</f>
        <v>0</v>
      </c>
      <c r="N24" s="695">
        <f>N14+N8</f>
        <v>0</v>
      </c>
      <c r="O24" s="695">
        <f>O14+O8</f>
        <v>0</v>
      </c>
      <c r="P24" s="695">
        <f>P14+P8</f>
        <v>0</v>
      </c>
    </row>
    <row r="25" spans="1:16" s="272" customFormat="1" ht="14.25" customHeight="1">
      <c r="A25" s="270"/>
      <c r="B25" s="1941">
        <v>11</v>
      </c>
      <c r="C25" s="1942" t="s">
        <v>461</v>
      </c>
      <c r="D25" s="271" t="s">
        <v>459</v>
      </c>
      <c r="E25" s="284"/>
      <c r="F25" s="284"/>
      <c r="G25" s="284"/>
      <c r="H25" s="284"/>
      <c r="I25" s="284"/>
      <c r="J25" s="1943"/>
      <c r="K25" s="701" t="s">
        <v>732</v>
      </c>
      <c r="L25" s="695">
        <f>L8+L15</f>
        <v>0</v>
      </c>
      <c r="M25" s="695">
        <f>M8+M15</f>
        <v>0</v>
      </c>
      <c r="N25" s="695">
        <f>N8+N15</f>
        <v>0</v>
      </c>
      <c r="O25" s="695">
        <f>O8+O15</f>
        <v>0</v>
      </c>
      <c r="P25" s="695">
        <f>P8+P15</f>
        <v>0</v>
      </c>
    </row>
    <row r="26" spans="1:16" s="272" customFormat="1" ht="14.25" customHeight="1">
      <c r="A26" s="270"/>
      <c r="B26" s="1941"/>
      <c r="C26" s="1942"/>
      <c r="D26" s="273" t="s">
        <v>449</v>
      </c>
      <c r="E26" s="285" t="e">
        <f>(L14/L8)*100</f>
        <v>#DIV/0!</v>
      </c>
      <c r="F26" s="285" t="e">
        <f>(M14/M8)*100</f>
        <v>#DIV/0!</v>
      </c>
      <c r="G26" s="285" t="e">
        <f>(N14/N8)*100</f>
        <v>#DIV/0!</v>
      </c>
      <c r="H26" s="285" t="e">
        <f>(O14/O8)*100</f>
        <v>#DIV/0!</v>
      </c>
      <c r="I26" s="285" t="e">
        <f>(P14/P8)*100</f>
        <v>#DIV/0!</v>
      </c>
      <c r="J26" s="1944"/>
      <c r="K26" s="706"/>
      <c r="L26" s="707"/>
      <c r="M26" s="707"/>
      <c r="N26" s="707"/>
      <c r="O26" s="707"/>
      <c r="P26" s="707"/>
    </row>
    <row r="27" spans="1:16" s="272" customFormat="1" ht="14.25" customHeight="1">
      <c r="A27" s="270"/>
      <c r="B27" s="1941">
        <v>12</v>
      </c>
      <c r="C27" s="1942" t="s">
        <v>462</v>
      </c>
      <c r="D27" s="271" t="s">
        <v>463</v>
      </c>
      <c r="E27" s="284"/>
      <c r="F27" s="284"/>
      <c r="G27" s="284"/>
      <c r="H27" s="284"/>
      <c r="I27" s="284"/>
      <c r="J27" s="1943"/>
      <c r="K27" s="869" t="s">
        <v>810</v>
      </c>
      <c r="L27" s="870">
        <v>100</v>
      </c>
      <c r="M27" s="703"/>
      <c r="N27" s="703"/>
      <c r="O27" s="703"/>
      <c r="P27" s="703"/>
    </row>
    <row r="28" spans="1:16" s="272" customFormat="1" ht="14.25" customHeight="1">
      <c r="A28" s="270"/>
      <c r="B28" s="1941"/>
      <c r="C28" s="1942"/>
      <c r="D28" s="273" t="s">
        <v>464</v>
      </c>
      <c r="E28" s="285" t="e">
        <f>(L10/L20)*100</f>
        <v>#DIV/0!</v>
      </c>
      <c r="F28" s="285" t="e">
        <f>(M10/M20)*100</f>
        <v>#DIV/0!</v>
      </c>
      <c r="G28" s="285" t="e">
        <f>(N10/N20)*100</f>
        <v>#DIV/0!</v>
      </c>
      <c r="H28" s="285" t="e">
        <f>(O10/O20)*100</f>
        <v>#DIV/0!</v>
      </c>
      <c r="I28" s="285" t="e">
        <f>(P10/P20)*100</f>
        <v>#DIV/0!</v>
      </c>
      <c r="J28" s="1944"/>
      <c r="K28" s="705"/>
      <c r="L28" s="703"/>
      <c r="M28" s="703"/>
      <c r="N28" s="703"/>
      <c r="O28" s="703"/>
      <c r="P28" s="703"/>
    </row>
    <row r="29" spans="1:16" s="272" customFormat="1" ht="14.25" customHeight="1">
      <c r="A29" s="270"/>
      <c r="B29" s="1941">
        <v>13</v>
      </c>
      <c r="C29" s="1954" t="s">
        <v>465</v>
      </c>
      <c r="D29" s="271" t="s">
        <v>466</v>
      </c>
      <c r="E29" s="284"/>
      <c r="F29" s="284"/>
      <c r="G29" s="284"/>
      <c r="H29" s="284"/>
      <c r="I29" s="284"/>
      <c r="J29" s="1943"/>
      <c r="K29" s="705"/>
      <c r="L29" s="703"/>
      <c r="M29" s="703"/>
      <c r="N29" s="703"/>
      <c r="O29" s="703"/>
      <c r="P29" s="703"/>
    </row>
    <row r="30" spans="1:16" s="272" customFormat="1" ht="14.25" customHeight="1">
      <c r="A30" s="270"/>
      <c r="B30" s="1941"/>
      <c r="C30" s="1942"/>
      <c r="D30" s="273" t="s">
        <v>467</v>
      </c>
      <c r="E30" s="285" t="e">
        <f>(L9/L17)*100</f>
        <v>#DIV/0!</v>
      </c>
      <c r="F30" s="285" t="e">
        <f>(M9/M17)*100</f>
        <v>#DIV/0!</v>
      </c>
      <c r="G30" s="285" t="e">
        <f>(N9/N17)*100</f>
        <v>#DIV/0!</v>
      </c>
      <c r="H30" s="285" t="e">
        <f>(O9/O17)*100</f>
        <v>#DIV/0!</v>
      </c>
      <c r="I30" s="285" t="e">
        <f>(P9/P17)*100</f>
        <v>#DIV/0!</v>
      </c>
      <c r="J30" s="1944"/>
    </row>
    <row r="31" spans="1:16" s="272" customFormat="1" ht="14.25" customHeight="1">
      <c r="A31" s="270"/>
      <c r="B31" s="1941">
        <v>14</v>
      </c>
      <c r="C31" s="1942" t="s">
        <v>468</v>
      </c>
      <c r="D31" s="271" t="s">
        <v>469</v>
      </c>
      <c r="E31" s="284"/>
      <c r="F31" s="284"/>
      <c r="G31" s="284"/>
      <c r="H31" s="284"/>
      <c r="I31" s="284"/>
      <c r="J31" s="1943"/>
    </row>
    <row r="32" spans="1:16" s="272" customFormat="1" ht="14.25" customHeight="1">
      <c r="A32" s="270"/>
      <c r="B32" s="1941"/>
      <c r="C32" s="1942"/>
      <c r="D32" s="273" t="s">
        <v>470</v>
      </c>
      <c r="E32" s="285" t="e">
        <f>(L11/L18)*100</f>
        <v>#DIV/0!</v>
      </c>
      <c r="F32" s="285" t="e">
        <f>(M11/M18)*100</f>
        <v>#DIV/0!</v>
      </c>
      <c r="G32" s="285" t="e">
        <f>(N11/N18)*100</f>
        <v>#DIV/0!</v>
      </c>
      <c r="H32" s="285" t="e">
        <f>(O11/O18)*100</f>
        <v>#DIV/0!</v>
      </c>
      <c r="I32" s="285" t="e">
        <f>(P11/P18)*100</f>
        <v>#DIV/0!</v>
      </c>
      <c r="J32" s="1944"/>
    </row>
    <row r="33" spans="1:13" s="272" customFormat="1" ht="14.25" customHeight="1">
      <c r="A33" s="270"/>
      <c r="B33" s="1941">
        <v>15</v>
      </c>
      <c r="C33" s="1942" t="s">
        <v>471</v>
      </c>
      <c r="D33" s="302" t="s">
        <v>472</v>
      </c>
      <c r="E33" s="284"/>
      <c r="F33" s="284"/>
      <c r="G33" s="284"/>
      <c r="H33" s="284"/>
      <c r="I33" s="284"/>
      <c r="J33" s="1943"/>
    </row>
    <row r="34" spans="1:13" s="272" customFormat="1" ht="14.25" customHeight="1" thickBot="1">
      <c r="A34" s="270"/>
      <c r="B34" s="1949"/>
      <c r="C34" s="1951"/>
      <c r="D34" s="303" t="s">
        <v>473</v>
      </c>
      <c r="E34" s="287" t="e">
        <f>(L12/L19)*100</f>
        <v>#DIV/0!</v>
      </c>
      <c r="F34" s="287" t="e">
        <f>(M12/M19)*100</f>
        <v>#DIV/0!</v>
      </c>
      <c r="G34" s="287" t="e">
        <f>(N12/N19)*100</f>
        <v>#DIV/0!</v>
      </c>
      <c r="H34" s="287" t="e">
        <f>(O12/O19)*100</f>
        <v>#DIV/0!</v>
      </c>
      <c r="I34" s="287" t="e">
        <f>(P12/P19)*100</f>
        <v>#DIV/0!</v>
      </c>
      <c r="J34" s="1953"/>
    </row>
    <row r="35" spans="1:13" ht="4.5" customHeight="1">
      <c r="B35" s="262"/>
      <c r="C35" s="262"/>
      <c r="D35" s="262"/>
      <c r="F35" s="262"/>
      <c r="G35" s="262"/>
      <c r="H35" s="262"/>
      <c r="I35" s="262"/>
      <c r="J35" s="304"/>
    </row>
    <row r="36" spans="1:13" ht="12.5">
      <c r="A36" s="263" t="s">
        <v>429</v>
      </c>
      <c r="B36" s="262"/>
      <c r="C36" s="262"/>
      <c r="D36" s="262"/>
      <c r="E36" s="262"/>
      <c r="F36" s="262"/>
      <c r="G36" s="262"/>
      <c r="H36" s="262"/>
      <c r="I36" s="262"/>
      <c r="J36" s="304"/>
    </row>
    <row r="37" spans="1:13" s="307" customFormat="1" ht="23">
      <c r="A37" s="280" t="s">
        <v>474</v>
      </c>
      <c r="B37" s="2001" t="s">
        <v>475</v>
      </c>
      <c r="C37" s="2002"/>
      <c r="D37" s="2002"/>
      <c r="E37" s="2002"/>
      <c r="F37" s="2002"/>
      <c r="G37" s="2002"/>
      <c r="H37" s="2002"/>
      <c r="I37" s="2002"/>
      <c r="J37" s="2002"/>
      <c r="K37" s="305"/>
      <c r="L37" s="305"/>
      <c r="M37" s="306"/>
    </row>
    <row r="38" spans="1:13" s="308" customFormat="1" ht="12.5">
      <c r="A38" s="282"/>
    </row>
    <row r="39" spans="1:13" ht="12.5">
      <c r="C39" s="309"/>
      <c r="D39" s="309"/>
      <c r="E39" s="309"/>
      <c r="F39" s="309"/>
      <c r="G39" s="309"/>
      <c r="H39" s="309"/>
      <c r="I39" s="309"/>
      <c r="J39" s="309"/>
    </row>
    <row r="40" spans="1:13" ht="12.5">
      <c r="C40" s="309"/>
      <c r="D40" s="309"/>
      <c r="E40" s="309"/>
      <c r="F40" s="309"/>
      <c r="G40" s="309"/>
      <c r="H40" s="309"/>
      <c r="I40" s="309"/>
      <c r="J40" s="309"/>
    </row>
    <row r="41" spans="1:13" ht="15" customHeight="1">
      <c r="C41" s="310"/>
    </row>
  </sheetData>
  <mergeCells count="48">
    <mergeCell ref="B5:B6"/>
    <mergeCell ref="C5:C6"/>
    <mergeCell ref="J5:J6"/>
    <mergeCell ref="B7:B8"/>
    <mergeCell ref="C7:C8"/>
    <mergeCell ref="J7:J8"/>
    <mergeCell ref="B9:B10"/>
    <mergeCell ref="C9:C10"/>
    <mergeCell ref="J9:J10"/>
    <mergeCell ref="B11:B12"/>
    <mergeCell ref="C11:C12"/>
    <mergeCell ref="J11:J12"/>
    <mergeCell ref="B13:B14"/>
    <mergeCell ref="C13:C14"/>
    <mergeCell ref="J13:J14"/>
    <mergeCell ref="B15:B16"/>
    <mergeCell ref="C15:C16"/>
    <mergeCell ref="J15:J16"/>
    <mergeCell ref="B17:B18"/>
    <mergeCell ref="C17:C18"/>
    <mergeCell ref="J17:J18"/>
    <mergeCell ref="B19:B20"/>
    <mergeCell ref="C19:C20"/>
    <mergeCell ref="J19:J20"/>
    <mergeCell ref="J23:J24"/>
    <mergeCell ref="B37:J37"/>
    <mergeCell ref="B29:B30"/>
    <mergeCell ref="C29:C30"/>
    <mergeCell ref="J29:J30"/>
    <mergeCell ref="B31:B32"/>
    <mergeCell ref="C31:C32"/>
    <mergeCell ref="J31:J32"/>
    <mergeCell ref="K1:P1"/>
    <mergeCell ref="K2:P2"/>
    <mergeCell ref="B33:B34"/>
    <mergeCell ref="C33:C34"/>
    <mergeCell ref="J33:J34"/>
    <mergeCell ref="B25:B26"/>
    <mergeCell ref="C25:C26"/>
    <mergeCell ref="J25:J26"/>
    <mergeCell ref="B27:B28"/>
    <mergeCell ref="C27:C28"/>
    <mergeCell ref="J27:J28"/>
    <mergeCell ref="B21:B22"/>
    <mergeCell ref="C21:C22"/>
    <mergeCell ref="J21:J22"/>
    <mergeCell ref="B23:B24"/>
    <mergeCell ref="C23:C24"/>
  </mergeCells>
  <phoneticPr fontId="14"/>
  <pageMargins left="0.82677165354330717" right="0.23622047244094491" top="0.74803149606299213" bottom="0.74803149606299213" header="0.31496062992125984" footer="0.31496062992125984"/>
  <pageSetup paperSize="9" scale="90" firstPageNumber="55" orientation="landscape" cellComments="asDisplayed" useFirstPageNumber="1"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B3C248-3AF9-4B28-B527-A13F3619DB8F}">
  <sheetPr codeName="Sheet17"/>
  <dimension ref="A1:P29"/>
  <sheetViews>
    <sheetView view="pageBreakPreview" topLeftCell="A14" zoomScaleNormal="100" zoomScaleSheetLayoutView="100" workbookViewId="0">
      <pane xSplit="4" topLeftCell="E1" activePane="topRight" state="frozen"/>
      <selection pane="topRight"/>
    </sheetView>
  </sheetViews>
  <sheetFormatPr defaultColWidth="7.83203125" defaultRowHeight="15" customHeight="1"/>
  <cols>
    <col min="1" max="1" width="4.08203125" style="263" customWidth="1"/>
    <col min="2" max="2" width="4.83203125" style="261" customWidth="1"/>
    <col min="3" max="3" width="21.5" style="261" customWidth="1"/>
    <col min="4" max="4" width="34.75" style="261" customWidth="1"/>
    <col min="5" max="9" width="9.5" style="261" customWidth="1"/>
    <col min="10" max="10" width="14.33203125" style="261" customWidth="1"/>
    <col min="11" max="11" width="32.75" style="261" customWidth="1"/>
    <col min="12" max="16384" width="7.83203125" style="261"/>
  </cols>
  <sheetData>
    <row r="1" spans="1:16" ht="12.5">
      <c r="K1" s="1964" t="s">
        <v>707</v>
      </c>
      <c r="L1" s="1964"/>
      <c r="M1" s="1964"/>
      <c r="N1" s="1964"/>
      <c r="O1" s="1964"/>
      <c r="P1" s="1964"/>
    </row>
    <row r="2" spans="1:16" ht="15" customHeight="1">
      <c r="A2" s="260"/>
      <c r="B2" s="260" t="s">
        <v>476</v>
      </c>
      <c r="I2" s="2007" t="s">
        <v>706</v>
      </c>
      <c r="J2" s="2007"/>
      <c r="K2" s="1964" t="s">
        <v>708</v>
      </c>
      <c r="L2" s="1964"/>
      <c r="M2" s="1964"/>
      <c r="N2" s="1964"/>
      <c r="O2" s="1964"/>
      <c r="P2" s="1964"/>
    </row>
    <row r="3" spans="1:16" ht="13" thickBot="1">
      <c r="J3" s="262"/>
    </row>
    <row r="4" spans="1:16" s="270" customFormat="1" ht="18" customHeight="1">
      <c r="B4" s="265"/>
      <c r="C4" s="266" t="s">
        <v>385</v>
      </c>
      <c r="D4" s="266" t="s">
        <v>477</v>
      </c>
      <c r="E4" s="268" t="s">
        <v>387</v>
      </c>
      <c r="F4" s="268" t="s">
        <v>388</v>
      </c>
      <c r="G4" s="268" t="s">
        <v>70</v>
      </c>
      <c r="H4" s="268" t="s">
        <v>69</v>
      </c>
      <c r="I4" s="268" t="s">
        <v>68</v>
      </c>
      <c r="J4" s="269" t="s">
        <v>389</v>
      </c>
      <c r="K4" s="693" t="s">
        <v>709</v>
      </c>
      <c r="L4" s="268" t="s">
        <v>387</v>
      </c>
      <c r="M4" s="268" t="s">
        <v>388</v>
      </c>
      <c r="N4" s="268" t="s">
        <v>70</v>
      </c>
      <c r="O4" s="268" t="s">
        <v>69</v>
      </c>
      <c r="P4" s="268" t="s">
        <v>68</v>
      </c>
    </row>
    <row r="5" spans="1:16" s="272" customFormat="1" ht="15" customHeight="1">
      <c r="A5" s="270"/>
      <c r="B5" s="1941">
        <v>1</v>
      </c>
      <c r="C5" s="1942" t="s">
        <v>409</v>
      </c>
      <c r="D5" s="271" t="s">
        <v>478</v>
      </c>
      <c r="E5" s="283" t="s">
        <v>198</v>
      </c>
      <c r="F5" s="283" t="s">
        <v>198</v>
      </c>
      <c r="G5" s="283" t="s">
        <v>198</v>
      </c>
      <c r="H5" s="283" t="s">
        <v>198</v>
      </c>
      <c r="I5" s="283" t="s">
        <v>198</v>
      </c>
      <c r="J5" s="1943"/>
      <c r="K5" s="700" t="s">
        <v>733</v>
      </c>
      <c r="L5" s="695"/>
      <c r="M5" s="695"/>
      <c r="N5" s="695"/>
      <c r="O5" s="695"/>
      <c r="P5" s="695"/>
    </row>
    <row r="6" spans="1:16" s="272" customFormat="1" ht="15" customHeight="1">
      <c r="A6" s="270"/>
      <c r="B6" s="1941"/>
      <c r="C6" s="1942"/>
      <c r="D6" s="273" t="s">
        <v>479</v>
      </c>
      <c r="E6" s="285" t="e">
        <f>(L24/L13)*100</f>
        <v>#DIV/0!</v>
      </c>
      <c r="F6" s="285" t="e">
        <f>(M24/M13)*100</f>
        <v>#DIV/0!</v>
      </c>
      <c r="G6" s="285" t="e">
        <f>(N24/N13)*100</f>
        <v>#DIV/0!</v>
      </c>
      <c r="H6" s="285" t="e">
        <f>(O24/O13)*100</f>
        <v>#DIV/0!</v>
      </c>
      <c r="I6" s="285" t="e">
        <f>(P24/P13)*100</f>
        <v>#DIV/0!</v>
      </c>
      <c r="J6" s="1944"/>
      <c r="K6" s="694" t="s">
        <v>734</v>
      </c>
      <c r="L6" s="695"/>
      <c r="M6" s="695"/>
      <c r="N6" s="695"/>
      <c r="O6" s="695"/>
      <c r="P6" s="695"/>
    </row>
    <row r="7" spans="1:16" s="272" customFormat="1" ht="15" customHeight="1">
      <c r="A7" s="270"/>
      <c r="B7" s="1941">
        <v>2</v>
      </c>
      <c r="C7" s="1942" t="s">
        <v>480</v>
      </c>
      <c r="D7" s="271" t="s">
        <v>481</v>
      </c>
      <c r="E7" s="284"/>
      <c r="F7" s="284"/>
      <c r="G7" s="284"/>
      <c r="H7" s="284"/>
      <c r="I7" s="284"/>
      <c r="J7" s="1943"/>
      <c r="K7" s="700" t="s">
        <v>735</v>
      </c>
      <c r="L7" s="695"/>
      <c r="M7" s="695"/>
      <c r="N7" s="695"/>
      <c r="O7" s="695"/>
      <c r="P7" s="695"/>
    </row>
    <row r="8" spans="1:16" s="272" customFormat="1" ht="15" customHeight="1">
      <c r="A8" s="270"/>
      <c r="B8" s="1945"/>
      <c r="C8" s="1946"/>
      <c r="D8" s="273" t="s">
        <v>479</v>
      </c>
      <c r="E8" s="286" t="e">
        <f>(L25/L13)*100</f>
        <v>#DIV/0!</v>
      </c>
      <c r="F8" s="286" t="e">
        <f>(M25/M13)*100</f>
        <v>#DIV/0!</v>
      </c>
      <c r="G8" s="286" t="e">
        <f>(N25/N13)*100</f>
        <v>#DIV/0!</v>
      </c>
      <c r="H8" s="286" t="e">
        <f>(O25/O13)*100</f>
        <v>#DIV/0!</v>
      </c>
      <c r="I8" s="286" t="e">
        <f>(P25/P13)*100</f>
        <v>#DIV/0!</v>
      </c>
      <c r="J8" s="1947"/>
      <c r="K8" s="701" t="s">
        <v>736</v>
      </c>
      <c r="L8" s="695"/>
      <c r="M8" s="695"/>
      <c r="N8" s="695"/>
      <c r="O8" s="695"/>
      <c r="P8" s="695"/>
    </row>
    <row r="9" spans="1:16" s="272" customFormat="1" ht="15" customHeight="1">
      <c r="A9" s="270"/>
      <c r="B9" s="1945">
        <v>3</v>
      </c>
      <c r="C9" s="1942" t="s">
        <v>396</v>
      </c>
      <c r="D9" s="271" t="s">
        <v>397</v>
      </c>
      <c r="E9" s="284"/>
      <c r="F9" s="284"/>
      <c r="G9" s="284"/>
      <c r="H9" s="284"/>
      <c r="I9" s="284"/>
      <c r="J9" s="1943"/>
      <c r="K9" s="701" t="s">
        <v>737</v>
      </c>
      <c r="L9" s="695"/>
      <c r="M9" s="695"/>
      <c r="N9" s="695"/>
      <c r="O9" s="695"/>
      <c r="P9" s="695"/>
    </row>
    <row r="10" spans="1:16" s="272" customFormat="1" ht="15" customHeight="1">
      <c r="A10" s="270"/>
      <c r="B10" s="1948"/>
      <c r="C10" s="1942"/>
      <c r="D10" s="273" t="s">
        <v>479</v>
      </c>
      <c r="E10" s="285" t="e">
        <f>(L14/L13)*100</f>
        <v>#DIV/0!</v>
      </c>
      <c r="F10" s="285" t="e">
        <f>(M14/M13)*100</f>
        <v>#DIV/0!</v>
      </c>
      <c r="G10" s="285" t="e">
        <f>(N14/N13)*100</f>
        <v>#DIV/0!</v>
      </c>
      <c r="H10" s="285" t="e">
        <f>(O14/O13)*100</f>
        <v>#DIV/0!</v>
      </c>
      <c r="I10" s="285" t="e">
        <f>(P14/P13)*100</f>
        <v>#DIV/0!</v>
      </c>
      <c r="J10" s="1944"/>
      <c r="K10" s="694" t="s">
        <v>738</v>
      </c>
      <c r="L10" s="695"/>
      <c r="M10" s="695"/>
      <c r="N10" s="695"/>
      <c r="O10" s="695"/>
      <c r="P10" s="695"/>
    </row>
    <row r="11" spans="1:16" s="272" customFormat="1" ht="15" customHeight="1">
      <c r="A11" s="270"/>
      <c r="B11" s="1945">
        <v>4</v>
      </c>
      <c r="C11" s="1942" t="s">
        <v>390</v>
      </c>
      <c r="D11" s="271" t="s">
        <v>391</v>
      </c>
      <c r="E11" s="312"/>
      <c r="F11" s="312"/>
      <c r="G11" s="312"/>
      <c r="H11" s="312"/>
      <c r="I11" s="312"/>
      <c r="J11" s="1956"/>
      <c r="K11" s="694" t="s">
        <v>744</v>
      </c>
      <c r="L11" s="695"/>
      <c r="M11" s="695"/>
      <c r="N11" s="695"/>
      <c r="O11" s="695"/>
      <c r="P11" s="695"/>
    </row>
    <row r="12" spans="1:16" s="272" customFormat="1" ht="15" customHeight="1">
      <c r="A12" s="270"/>
      <c r="B12" s="1948"/>
      <c r="C12" s="1942"/>
      <c r="D12" s="273" t="s">
        <v>479</v>
      </c>
      <c r="E12" s="285" t="e">
        <f>(L18/L13)*100</f>
        <v>#DIV/0!</v>
      </c>
      <c r="F12" s="285" t="e">
        <f>(M18/M13)*100</f>
        <v>#DIV/0!</v>
      </c>
      <c r="G12" s="285" t="e">
        <f>(N18/N13)*100</f>
        <v>#DIV/0!</v>
      </c>
      <c r="H12" s="285" t="e">
        <f>(O18/O13)*100</f>
        <v>#DIV/0!</v>
      </c>
      <c r="I12" s="285" t="e">
        <f>(P18/P13)*100</f>
        <v>#DIV/0!</v>
      </c>
      <c r="J12" s="1957"/>
      <c r="L12" s="699"/>
      <c r="M12" s="699"/>
      <c r="N12" s="699"/>
      <c r="O12" s="699"/>
      <c r="P12" s="699"/>
    </row>
    <row r="13" spans="1:16" s="272" customFormat="1" ht="15" customHeight="1">
      <c r="A13" s="270"/>
      <c r="B13" s="1945">
        <v>5</v>
      </c>
      <c r="C13" s="1942" t="s">
        <v>482</v>
      </c>
      <c r="D13" s="271" t="s">
        <v>483</v>
      </c>
      <c r="E13" s="284"/>
      <c r="F13" s="284"/>
      <c r="G13" s="284"/>
      <c r="H13" s="284"/>
      <c r="I13" s="284"/>
      <c r="J13" s="1943"/>
      <c r="K13" s="698" t="s">
        <v>739</v>
      </c>
      <c r="L13" s="695"/>
      <c r="M13" s="695"/>
      <c r="N13" s="695"/>
      <c r="O13" s="695"/>
      <c r="P13" s="695"/>
    </row>
    <row r="14" spans="1:16" s="272" customFormat="1" ht="15" customHeight="1" thickBot="1">
      <c r="A14" s="270"/>
      <c r="B14" s="2006"/>
      <c r="C14" s="1951"/>
      <c r="D14" s="277" t="s">
        <v>479</v>
      </c>
      <c r="E14" s="287" t="e">
        <f>(L19/L13)*100</f>
        <v>#DIV/0!</v>
      </c>
      <c r="F14" s="287" t="e">
        <f>(M19/M13)*100</f>
        <v>#DIV/0!</v>
      </c>
      <c r="G14" s="287" t="e">
        <f>(N19/N13)*100</f>
        <v>#DIV/0!</v>
      </c>
      <c r="H14" s="287" t="e">
        <f>(O19/O13)*100</f>
        <v>#DIV/0!</v>
      </c>
      <c r="I14" s="287" t="e">
        <f>(P19/P13)*100</f>
        <v>#DIV/0!</v>
      </c>
      <c r="J14" s="1953"/>
      <c r="K14" s="701" t="s">
        <v>740</v>
      </c>
      <c r="L14" s="695">
        <f>L15+L17</f>
        <v>0</v>
      </c>
      <c r="M14" s="695">
        <f t="shared" ref="M14:P14" si="0">M15+M17</f>
        <v>0</v>
      </c>
      <c r="N14" s="695">
        <f t="shared" si="0"/>
        <v>0</v>
      </c>
      <c r="O14" s="695">
        <f t="shared" si="0"/>
        <v>0</v>
      </c>
      <c r="P14" s="695">
        <f t="shared" si="0"/>
        <v>0</v>
      </c>
    </row>
    <row r="15" spans="1:16" ht="15" customHeight="1">
      <c r="B15" s="1948">
        <v>6</v>
      </c>
      <c r="C15" s="1950" t="s">
        <v>484</v>
      </c>
      <c r="D15" s="275" t="s">
        <v>485</v>
      </c>
      <c r="E15" s="313"/>
      <c r="F15" s="313"/>
      <c r="G15" s="313"/>
      <c r="H15" s="313"/>
      <c r="I15" s="313"/>
      <c r="J15" s="1952"/>
      <c r="K15" s="272" t="s">
        <v>742</v>
      </c>
      <c r="L15" s="695"/>
      <c r="M15" s="695"/>
      <c r="N15" s="695"/>
      <c r="O15" s="695"/>
      <c r="P15" s="695"/>
    </row>
    <row r="16" spans="1:16" ht="15" customHeight="1">
      <c r="B16" s="1941"/>
      <c r="C16" s="1942"/>
      <c r="D16" s="273" t="s">
        <v>479</v>
      </c>
      <c r="E16" s="285" t="e">
        <f>(L15/L13)*100</f>
        <v>#DIV/0!</v>
      </c>
      <c r="F16" s="285" t="e">
        <f>(M15/M13)*100</f>
        <v>#DIV/0!</v>
      </c>
      <c r="G16" s="285" t="e">
        <f>(N15/N13)*100</f>
        <v>#DIV/0!</v>
      </c>
      <c r="H16" s="285" t="e">
        <f>(O15/O13)*100</f>
        <v>#DIV/0!</v>
      </c>
      <c r="I16" s="285" t="e">
        <f>(P15/P13)*100</f>
        <v>#DIV/0!</v>
      </c>
      <c r="J16" s="1944"/>
      <c r="K16" s="698" t="s">
        <v>745</v>
      </c>
      <c r="L16" s="695"/>
      <c r="M16" s="695"/>
      <c r="N16" s="695"/>
      <c r="O16" s="695"/>
      <c r="P16" s="695"/>
    </row>
    <row r="17" spans="1:16" ht="15" customHeight="1">
      <c r="B17" s="1941">
        <v>7</v>
      </c>
      <c r="C17" s="1942" t="s">
        <v>486</v>
      </c>
      <c r="D17" s="271" t="s">
        <v>487</v>
      </c>
      <c r="E17" s="284"/>
      <c r="F17" s="284"/>
      <c r="G17" s="284"/>
      <c r="H17" s="284"/>
      <c r="I17" s="284"/>
      <c r="J17" s="1943"/>
      <c r="K17" s="698" t="s">
        <v>743</v>
      </c>
      <c r="L17" s="695"/>
      <c r="M17" s="695"/>
      <c r="N17" s="695"/>
      <c r="O17" s="695"/>
      <c r="P17" s="695"/>
    </row>
    <row r="18" spans="1:16" ht="15" customHeight="1">
      <c r="B18" s="1945"/>
      <c r="C18" s="1946"/>
      <c r="D18" s="273" t="s">
        <v>479</v>
      </c>
      <c r="E18" s="286" t="e">
        <f>(L17/L13)*100</f>
        <v>#DIV/0!</v>
      </c>
      <c r="F18" s="286" t="e">
        <f>(M17/M13)*100</f>
        <v>#DIV/0!</v>
      </c>
      <c r="G18" s="286" t="e">
        <f>(N17/N13)*100</f>
        <v>#DIV/0!</v>
      </c>
      <c r="H18" s="286" t="e">
        <f>(O17/O13)*100</f>
        <v>#DIV/0!</v>
      </c>
      <c r="I18" s="286" t="e">
        <f>(P17/P13)*100</f>
        <v>#DIV/0!</v>
      </c>
      <c r="J18" s="1947"/>
      <c r="K18" s="701" t="s">
        <v>711</v>
      </c>
      <c r="L18" s="695"/>
      <c r="M18" s="695"/>
      <c r="N18" s="695"/>
      <c r="O18" s="695"/>
      <c r="P18" s="695"/>
    </row>
    <row r="19" spans="1:16" ht="15" customHeight="1">
      <c r="B19" s="1945">
        <v>8</v>
      </c>
      <c r="C19" s="1942" t="s">
        <v>770</v>
      </c>
      <c r="D19" s="271" t="s">
        <v>487</v>
      </c>
      <c r="E19" s="314" t="s">
        <v>488</v>
      </c>
      <c r="F19" s="314" t="s">
        <v>488</v>
      </c>
      <c r="G19" s="314" t="s">
        <v>488</v>
      </c>
      <c r="H19" s="314" t="s">
        <v>488</v>
      </c>
      <c r="I19" s="314" t="s">
        <v>488</v>
      </c>
      <c r="J19" s="1943"/>
      <c r="K19" s="694" t="s">
        <v>741</v>
      </c>
      <c r="L19" s="695"/>
      <c r="M19" s="695"/>
      <c r="N19" s="695"/>
      <c r="O19" s="695"/>
      <c r="P19" s="695"/>
    </row>
    <row r="20" spans="1:16" ht="15" customHeight="1">
      <c r="B20" s="1948"/>
      <c r="C20" s="1942"/>
      <c r="D20" s="273" t="s">
        <v>489</v>
      </c>
      <c r="E20" s="873" t="e">
        <f>(L17/L22)*1000</f>
        <v>#DIV/0!</v>
      </c>
      <c r="F20" s="873" t="e">
        <f>(M17/M22)*1000</f>
        <v>#DIV/0!</v>
      </c>
      <c r="G20" s="873" t="e">
        <f>(N17/N22)*1000</f>
        <v>#DIV/0!</v>
      </c>
      <c r="H20" s="873" t="e">
        <f>(O17/O22)*1000</f>
        <v>#DIV/0!</v>
      </c>
      <c r="I20" s="873" t="e">
        <f>(P17/P22)*1000</f>
        <v>#DIV/0!</v>
      </c>
      <c r="J20" s="1944"/>
      <c r="K20" s="702"/>
      <c r="L20" s="695"/>
      <c r="M20" s="695"/>
      <c r="N20" s="695"/>
      <c r="O20" s="695"/>
      <c r="P20" s="695"/>
    </row>
    <row r="21" spans="1:16" ht="15" customHeight="1">
      <c r="B21" s="1945">
        <v>9</v>
      </c>
      <c r="C21" s="2003" t="s">
        <v>771</v>
      </c>
      <c r="D21" s="271" t="s">
        <v>485</v>
      </c>
      <c r="E21" s="315"/>
      <c r="F21" s="315"/>
      <c r="G21" s="315"/>
      <c r="H21" s="315"/>
      <c r="I21" s="315"/>
      <c r="J21" s="1956"/>
      <c r="K21" s="272" t="s">
        <v>746</v>
      </c>
      <c r="L21" s="875"/>
      <c r="M21" s="875"/>
      <c r="N21" s="875"/>
      <c r="O21" s="875"/>
      <c r="P21" s="875"/>
    </row>
    <row r="22" spans="1:16" ht="15" customHeight="1">
      <c r="B22" s="1948"/>
      <c r="C22" s="2003"/>
      <c r="D22" s="273" t="s">
        <v>490</v>
      </c>
      <c r="E22" s="873" t="e">
        <f>(L15/L21)*1000</f>
        <v>#DIV/0!</v>
      </c>
      <c r="F22" s="873" t="e">
        <f>(M15/M21)*1000</f>
        <v>#DIV/0!</v>
      </c>
      <c r="G22" s="873" t="e">
        <f>(N15/N21)*1000</f>
        <v>#DIV/0!</v>
      </c>
      <c r="H22" s="873" t="e">
        <f>(O15/O21)*1000</f>
        <v>#DIV/0!</v>
      </c>
      <c r="I22" s="873" t="e">
        <f>(P15/P21)*1000</f>
        <v>#DIV/0!</v>
      </c>
      <c r="J22" s="1957"/>
      <c r="K22" s="702" t="s">
        <v>747</v>
      </c>
      <c r="L22" s="875"/>
      <c r="M22" s="875"/>
      <c r="N22" s="875"/>
      <c r="O22" s="875"/>
      <c r="P22" s="875"/>
    </row>
    <row r="23" spans="1:16" ht="15" customHeight="1">
      <c r="B23" s="1945">
        <v>10</v>
      </c>
      <c r="C23" s="1942" t="s">
        <v>772</v>
      </c>
      <c r="D23" s="271" t="s">
        <v>491</v>
      </c>
      <c r="E23" s="316"/>
      <c r="F23" s="316"/>
      <c r="G23" s="316"/>
      <c r="H23" s="316"/>
      <c r="I23" s="316"/>
      <c r="J23" s="1943"/>
      <c r="K23" s="702"/>
      <c r="L23" s="695"/>
      <c r="M23" s="695"/>
      <c r="N23" s="695"/>
      <c r="O23" s="695"/>
      <c r="P23" s="695"/>
    </row>
    <row r="24" spans="1:16" ht="15" customHeight="1" thickBot="1">
      <c r="B24" s="2006"/>
      <c r="C24" s="1951"/>
      <c r="D24" s="277" t="s">
        <v>490</v>
      </c>
      <c r="E24" s="874" t="e">
        <f>(L26/L21)*1000</f>
        <v>#DIV/0!</v>
      </c>
      <c r="F24" s="874" t="e">
        <f>(M26/M21)*1000</f>
        <v>#DIV/0!</v>
      </c>
      <c r="G24" s="874" t="e">
        <f>(N26/N21)*1000</f>
        <v>#DIV/0!</v>
      </c>
      <c r="H24" s="874" t="e">
        <f>(O26/O21)*1000</f>
        <v>#DIV/0!</v>
      </c>
      <c r="I24" s="874" t="e">
        <f>(P26/P21)*1000</f>
        <v>#DIV/0!</v>
      </c>
      <c r="J24" s="1953"/>
      <c r="K24" s="701" t="s">
        <v>748</v>
      </c>
      <c r="L24" s="695">
        <f>L5+L6+L7</f>
        <v>0</v>
      </c>
      <c r="M24" s="695">
        <f t="shared" ref="M24:P24" si="1">M5+M6+M7</f>
        <v>0</v>
      </c>
      <c r="N24" s="695">
        <f t="shared" si="1"/>
        <v>0</v>
      </c>
      <c r="O24" s="695">
        <f t="shared" si="1"/>
        <v>0</v>
      </c>
      <c r="P24" s="695">
        <f t="shared" si="1"/>
        <v>0</v>
      </c>
    </row>
    <row r="25" spans="1:16" ht="15" customHeight="1">
      <c r="K25" s="701" t="s">
        <v>749</v>
      </c>
      <c r="L25" s="695">
        <f>L8+L9+L10</f>
        <v>0</v>
      </c>
      <c r="M25" s="695">
        <f t="shared" ref="M25:P25" si="2">M8+M9+M10</f>
        <v>0</v>
      </c>
      <c r="N25" s="695">
        <f t="shared" si="2"/>
        <v>0</v>
      </c>
      <c r="O25" s="695">
        <f t="shared" si="2"/>
        <v>0</v>
      </c>
      <c r="P25" s="695">
        <f t="shared" si="2"/>
        <v>0</v>
      </c>
    </row>
    <row r="26" spans="1:16" ht="15" customHeight="1">
      <c r="A26" s="263" t="s">
        <v>92</v>
      </c>
      <c r="K26" s="701" t="s">
        <v>750</v>
      </c>
      <c r="L26" s="695">
        <f>L15+L16+L11</f>
        <v>0</v>
      </c>
      <c r="M26" s="695">
        <f t="shared" ref="M26:P26" si="3">M15+M16+M11</f>
        <v>0</v>
      </c>
      <c r="N26" s="695">
        <f t="shared" si="3"/>
        <v>0</v>
      </c>
      <c r="O26" s="695">
        <f t="shared" si="3"/>
        <v>0</v>
      </c>
      <c r="P26" s="695">
        <f t="shared" si="3"/>
        <v>0</v>
      </c>
    </row>
    <row r="27" spans="1:16" ht="12.5">
      <c r="A27" s="311" t="s">
        <v>492</v>
      </c>
      <c r="B27" s="2004" t="s">
        <v>493</v>
      </c>
      <c r="C27" s="2005"/>
      <c r="D27" s="2005"/>
      <c r="E27" s="2005"/>
      <c r="F27" s="2005"/>
      <c r="G27" s="2005"/>
      <c r="H27" s="2005"/>
      <c r="I27" s="2005"/>
      <c r="J27" s="2005"/>
      <c r="K27" s="708"/>
      <c r="L27" s="704"/>
      <c r="M27" s="704"/>
      <c r="N27" s="704"/>
      <c r="O27" s="704"/>
      <c r="P27" s="704"/>
    </row>
    <row r="28" spans="1:16" ht="15" customHeight="1">
      <c r="K28" s="261" t="s">
        <v>809</v>
      </c>
      <c r="L28" s="261">
        <v>1000</v>
      </c>
    </row>
    <row r="29" spans="1:16" ht="15" customHeight="1">
      <c r="K29" s="869" t="s">
        <v>810</v>
      </c>
      <c r="L29" s="870">
        <v>100</v>
      </c>
    </row>
  </sheetData>
  <mergeCells count="34">
    <mergeCell ref="I2:J2"/>
    <mergeCell ref="B5:B6"/>
    <mergeCell ref="C5:C6"/>
    <mergeCell ref="J5:J6"/>
    <mergeCell ref="B7:B8"/>
    <mergeCell ref="C7:C8"/>
    <mergeCell ref="J7:J8"/>
    <mergeCell ref="B9:B10"/>
    <mergeCell ref="C9:C10"/>
    <mergeCell ref="J9:J10"/>
    <mergeCell ref="B11:B12"/>
    <mergeCell ref="C11:C12"/>
    <mergeCell ref="J11:J12"/>
    <mergeCell ref="C13:C14"/>
    <mergeCell ref="J13:J14"/>
    <mergeCell ref="B15:B16"/>
    <mergeCell ref="C15:C16"/>
    <mergeCell ref="J15:J16"/>
    <mergeCell ref="K1:P1"/>
    <mergeCell ref="K2:P2"/>
    <mergeCell ref="B27:J27"/>
    <mergeCell ref="B21:B22"/>
    <mergeCell ref="C21:C22"/>
    <mergeCell ref="J21:J22"/>
    <mergeCell ref="B23:B24"/>
    <mergeCell ref="C23:C24"/>
    <mergeCell ref="J23:J24"/>
    <mergeCell ref="B17:B18"/>
    <mergeCell ref="C17:C18"/>
    <mergeCell ref="J17:J18"/>
    <mergeCell ref="B19:B20"/>
    <mergeCell ref="C19:C20"/>
    <mergeCell ref="J19:J20"/>
    <mergeCell ref="B13:B14"/>
  </mergeCells>
  <phoneticPr fontId="14"/>
  <pageMargins left="0.75" right="0.75" top="1" bottom="1" header="0.51200000000000001" footer="0.51200000000000001"/>
  <pageSetup paperSize="9" scale="94" orientation="landscape"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8D647F-2AC8-4C05-B947-95D216FD910E}">
  <sheetPr codeName="Sheet18">
    <pageSetUpPr fitToPage="1"/>
  </sheetPr>
  <dimension ref="A1:J25"/>
  <sheetViews>
    <sheetView view="pageBreakPreview" zoomScaleNormal="85" zoomScaleSheetLayoutView="100" workbookViewId="0">
      <selection activeCell="M4" sqref="H4:M8"/>
    </sheetView>
  </sheetViews>
  <sheetFormatPr defaultRowHeight="11.5"/>
  <cols>
    <col min="1" max="1" width="2.33203125" style="39" customWidth="1"/>
    <col min="2" max="2" width="4" style="39" customWidth="1"/>
    <col min="3" max="3" width="4.08203125" style="317" bestFit="1" customWidth="1"/>
    <col min="4" max="4" width="13.33203125" style="39" customWidth="1"/>
    <col min="5" max="6" width="19.83203125" style="39" customWidth="1"/>
    <col min="7" max="7" width="8.08203125" style="39" customWidth="1"/>
    <col min="8" max="8" width="27.08203125" style="39" customWidth="1"/>
    <col min="9" max="9" width="2.83203125" style="39" customWidth="1"/>
    <col min="10" max="254" width="8.83203125" style="39"/>
    <col min="255" max="255" width="2.33203125" style="39" customWidth="1"/>
    <col min="256" max="256" width="4" style="39" customWidth="1"/>
    <col min="257" max="257" width="2.33203125" style="39" customWidth="1"/>
    <col min="258" max="258" width="12.83203125" style="39" customWidth="1"/>
    <col min="259" max="259" width="19.83203125" style="39" customWidth="1"/>
    <col min="260" max="260" width="17" style="39" customWidth="1"/>
    <col min="261" max="261" width="10.08203125" style="39" customWidth="1"/>
    <col min="262" max="262" width="15.83203125" style="39" customWidth="1"/>
    <col min="263" max="263" width="14.08203125" style="39" customWidth="1"/>
    <col min="264" max="264" width="17.58203125" style="39" customWidth="1"/>
    <col min="265" max="510" width="8.83203125" style="39"/>
    <col min="511" max="511" width="2.33203125" style="39" customWidth="1"/>
    <col min="512" max="512" width="4" style="39" customWidth="1"/>
    <col min="513" max="513" width="2.33203125" style="39" customWidth="1"/>
    <col min="514" max="514" width="12.83203125" style="39" customWidth="1"/>
    <col min="515" max="515" width="19.83203125" style="39" customWidth="1"/>
    <col min="516" max="516" width="17" style="39" customWidth="1"/>
    <col min="517" max="517" width="10.08203125" style="39" customWidth="1"/>
    <col min="518" max="518" width="15.83203125" style="39" customWidth="1"/>
    <col min="519" max="519" width="14.08203125" style="39" customWidth="1"/>
    <col min="520" max="520" width="17.58203125" style="39" customWidth="1"/>
    <col min="521" max="766" width="8.83203125" style="39"/>
    <col min="767" max="767" width="2.33203125" style="39" customWidth="1"/>
    <col min="768" max="768" width="4" style="39" customWidth="1"/>
    <col min="769" max="769" width="2.33203125" style="39" customWidth="1"/>
    <col min="770" max="770" width="12.83203125" style="39" customWidth="1"/>
    <col min="771" max="771" width="19.83203125" style="39" customWidth="1"/>
    <col min="772" max="772" width="17" style="39" customWidth="1"/>
    <col min="773" max="773" width="10.08203125" style="39" customWidth="1"/>
    <col min="774" max="774" width="15.83203125" style="39" customWidth="1"/>
    <col min="775" max="775" width="14.08203125" style="39" customWidth="1"/>
    <col min="776" max="776" width="17.58203125" style="39" customWidth="1"/>
    <col min="777" max="1022" width="8.83203125" style="39"/>
    <col min="1023" max="1023" width="2.33203125" style="39" customWidth="1"/>
    <col min="1024" max="1024" width="4" style="39" customWidth="1"/>
    <col min="1025" max="1025" width="2.33203125" style="39" customWidth="1"/>
    <col min="1026" max="1026" width="12.83203125" style="39" customWidth="1"/>
    <col min="1027" max="1027" width="19.83203125" style="39" customWidth="1"/>
    <col min="1028" max="1028" width="17" style="39" customWidth="1"/>
    <col min="1029" max="1029" width="10.08203125" style="39" customWidth="1"/>
    <col min="1030" max="1030" width="15.83203125" style="39" customWidth="1"/>
    <col min="1031" max="1031" width="14.08203125" style="39" customWidth="1"/>
    <col min="1032" max="1032" width="17.58203125" style="39" customWidth="1"/>
    <col min="1033" max="1278" width="8.83203125" style="39"/>
    <col min="1279" max="1279" width="2.33203125" style="39" customWidth="1"/>
    <col min="1280" max="1280" width="4" style="39" customWidth="1"/>
    <col min="1281" max="1281" width="2.33203125" style="39" customWidth="1"/>
    <col min="1282" max="1282" width="12.83203125" style="39" customWidth="1"/>
    <col min="1283" max="1283" width="19.83203125" style="39" customWidth="1"/>
    <col min="1284" max="1284" width="17" style="39" customWidth="1"/>
    <col min="1285" max="1285" width="10.08203125" style="39" customWidth="1"/>
    <col min="1286" max="1286" width="15.83203125" style="39" customWidth="1"/>
    <col min="1287" max="1287" width="14.08203125" style="39" customWidth="1"/>
    <col min="1288" max="1288" width="17.58203125" style="39" customWidth="1"/>
    <col min="1289" max="1534" width="8.83203125" style="39"/>
    <col min="1535" max="1535" width="2.33203125" style="39" customWidth="1"/>
    <col min="1536" max="1536" width="4" style="39" customWidth="1"/>
    <col min="1537" max="1537" width="2.33203125" style="39" customWidth="1"/>
    <col min="1538" max="1538" width="12.83203125" style="39" customWidth="1"/>
    <col min="1539" max="1539" width="19.83203125" style="39" customWidth="1"/>
    <col min="1540" max="1540" width="17" style="39" customWidth="1"/>
    <col min="1541" max="1541" width="10.08203125" style="39" customWidth="1"/>
    <col min="1542" max="1542" width="15.83203125" style="39" customWidth="1"/>
    <col min="1543" max="1543" width="14.08203125" style="39" customWidth="1"/>
    <col min="1544" max="1544" width="17.58203125" style="39" customWidth="1"/>
    <col min="1545" max="1790" width="8.83203125" style="39"/>
    <col min="1791" max="1791" width="2.33203125" style="39" customWidth="1"/>
    <col min="1792" max="1792" width="4" style="39" customWidth="1"/>
    <col min="1793" max="1793" width="2.33203125" style="39" customWidth="1"/>
    <col min="1794" max="1794" width="12.83203125" style="39" customWidth="1"/>
    <col min="1795" max="1795" width="19.83203125" style="39" customWidth="1"/>
    <col min="1796" max="1796" width="17" style="39" customWidth="1"/>
    <col min="1797" max="1797" width="10.08203125" style="39" customWidth="1"/>
    <col min="1798" max="1798" width="15.83203125" style="39" customWidth="1"/>
    <col min="1799" max="1799" width="14.08203125" style="39" customWidth="1"/>
    <col min="1800" max="1800" width="17.58203125" style="39" customWidth="1"/>
    <col min="1801" max="2046" width="8.83203125" style="39"/>
    <col min="2047" max="2047" width="2.33203125" style="39" customWidth="1"/>
    <col min="2048" max="2048" width="4" style="39" customWidth="1"/>
    <col min="2049" max="2049" width="2.33203125" style="39" customWidth="1"/>
    <col min="2050" max="2050" width="12.83203125" style="39" customWidth="1"/>
    <col min="2051" max="2051" width="19.83203125" style="39" customWidth="1"/>
    <col min="2052" max="2052" width="17" style="39" customWidth="1"/>
    <col min="2053" max="2053" width="10.08203125" style="39" customWidth="1"/>
    <col min="2054" max="2054" width="15.83203125" style="39" customWidth="1"/>
    <col min="2055" max="2055" width="14.08203125" style="39" customWidth="1"/>
    <col min="2056" max="2056" width="17.58203125" style="39" customWidth="1"/>
    <col min="2057" max="2302" width="8.83203125" style="39"/>
    <col min="2303" max="2303" width="2.33203125" style="39" customWidth="1"/>
    <col min="2304" max="2304" width="4" style="39" customWidth="1"/>
    <col min="2305" max="2305" width="2.33203125" style="39" customWidth="1"/>
    <col min="2306" max="2306" width="12.83203125" style="39" customWidth="1"/>
    <col min="2307" max="2307" width="19.83203125" style="39" customWidth="1"/>
    <col min="2308" max="2308" width="17" style="39" customWidth="1"/>
    <col min="2309" max="2309" width="10.08203125" style="39" customWidth="1"/>
    <col min="2310" max="2310" width="15.83203125" style="39" customWidth="1"/>
    <col min="2311" max="2311" width="14.08203125" style="39" customWidth="1"/>
    <col min="2312" max="2312" width="17.58203125" style="39" customWidth="1"/>
    <col min="2313" max="2558" width="8.83203125" style="39"/>
    <col min="2559" max="2559" width="2.33203125" style="39" customWidth="1"/>
    <col min="2560" max="2560" width="4" style="39" customWidth="1"/>
    <col min="2561" max="2561" width="2.33203125" style="39" customWidth="1"/>
    <col min="2562" max="2562" width="12.83203125" style="39" customWidth="1"/>
    <col min="2563" max="2563" width="19.83203125" style="39" customWidth="1"/>
    <col min="2564" max="2564" width="17" style="39" customWidth="1"/>
    <col min="2565" max="2565" width="10.08203125" style="39" customWidth="1"/>
    <col min="2566" max="2566" width="15.83203125" style="39" customWidth="1"/>
    <col min="2567" max="2567" width="14.08203125" style="39" customWidth="1"/>
    <col min="2568" max="2568" width="17.58203125" style="39" customWidth="1"/>
    <col min="2569" max="2814" width="8.83203125" style="39"/>
    <col min="2815" max="2815" width="2.33203125" style="39" customWidth="1"/>
    <col min="2816" max="2816" width="4" style="39" customWidth="1"/>
    <col min="2817" max="2817" width="2.33203125" style="39" customWidth="1"/>
    <col min="2818" max="2818" width="12.83203125" style="39" customWidth="1"/>
    <col min="2819" max="2819" width="19.83203125" style="39" customWidth="1"/>
    <col min="2820" max="2820" width="17" style="39" customWidth="1"/>
    <col min="2821" max="2821" width="10.08203125" style="39" customWidth="1"/>
    <col min="2822" max="2822" width="15.83203125" style="39" customWidth="1"/>
    <col min="2823" max="2823" width="14.08203125" style="39" customWidth="1"/>
    <col min="2824" max="2824" width="17.58203125" style="39" customWidth="1"/>
    <col min="2825" max="3070" width="8.83203125" style="39"/>
    <col min="3071" max="3071" width="2.33203125" style="39" customWidth="1"/>
    <col min="3072" max="3072" width="4" style="39" customWidth="1"/>
    <col min="3073" max="3073" width="2.33203125" style="39" customWidth="1"/>
    <col min="3074" max="3074" width="12.83203125" style="39" customWidth="1"/>
    <col min="3075" max="3075" width="19.83203125" style="39" customWidth="1"/>
    <col min="3076" max="3076" width="17" style="39" customWidth="1"/>
    <col min="3077" max="3077" width="10.08203125" style="39" customWidth="1"/>
    <col min="3078" max="3078" width="15.83203125" style="39" customWidth="1"/>
    <col min="3079" max="3079" width="14.08203125" style="39" customWidth="1"/>
    <col min="3080" max="3080" width="17.58203125" style="39" customWidth="1"/>
    <col min="3081" max="3326" width="8.83203125" style="39"/>
    <col min="3327" max="3327" width="2.33203125" style="39" customWidth="1"/>
    <col min="3328" max="3328" width="4" style="39" customWidth="1"/>
    <col min="3329" max="3329" width="2.33203125" style="39" customWidth="1"/>
    <col min="3330" max="3330" width="12.83203125" style="39" customWidth="1"/>
    <col min="3331" max="3331" width="19.83203125" style="39" customWidth="1"/>
    <col min="3332" max="3332" width="17" style="39" customWidth="1"/>
    <col min="3333" max="3333" width="10.08203125" style="39" customWidth="1"/>
    <col min="3334" max="3334" width="15.83203125" style="39" customWidth="1"/>
    <col min="3335" max="3335" width="14.08203125" style="39" customWidth="1"/>
    <col min="3336" max="3336" width="17.58203125" style="39" customWidth="1"/>
    <col min="3337" max="3582" width="8.83203125" style="39"/>
    <col min="3583" max="3583" width="2.33203125" style="39" customWidth="1"/>
    <col min="3584" max="3584" width="4" style="39" customWidth="1"/>
    <col min="3585" max="3585" width="2.33203125" style="39" customWidth="1"/>
    <col min="3586" max="3586" width="12.83203125" style="39" customWidth="1"/>
    <col min="3587" max="3587" width="19.83203125" style="39" customWidth="1"/>
    <col min="3588" max="3588" width="17" style="39" customWidth="1"/>
    <col min="3589" max="3589" width="10.08203125" style="39" customWidth="1"/>
    <col min="3590" max="3590" width="15.83203125" style="39" customWidth="1"/>
    <col min="3591" max="3591" width="14.08203125" style="39" customWidth="1"/>
    <col min="3592" max="3592" width="17.58203125" style="39" customWidth="1"/>
    <col min="3593" max="3838" width="8.83203125" style="39"/>
    <col min="3839" max="3839" width="2.33203125" style="39" customWidth="1"/>
    <col min="3840" max="3840" width="4" style="39" customWidth="1"/>
    <col min="3841" max="3841" width="2.33203125" style="39" customWidth="1"/>
    <col min="3842" max="3842" width="12.83203125" style="39" customWidth="1"/>
    <col min="3843" max="3843" width="19.83203125" style="39" customWidth="1"/>
    <col min="3844" max="3844" width="17" style="39" customWidth="1"/>
    <col min="3845" max="3845" width="10.08203125" style="39" customWidth="1"/>
    <col min="3846" max="3846" width="15.83203125" style="39" customWidth="1"/>
    <col min="3847" max="3847" width="14.08203125" style="39" customWidth="1"/>
    <col min="3848" max="3848" width="17.58203125" style="39" customWidth="1"/>
    <col min="3849" max="4094" width="8.83203125" style="39"/>
    <col min="4095" max="4095" width="2.33203125" style="39" customWidth="1"/>
    <col min="4096" max="4096" width="4" style="39" customWidth="1"/>
    <col min="4097" max="4097" width="2.33203125" style="39" customWidth="1"/>
    <col min="4098" max="4098" width="12.83203125" style="39" customWidth="1"/>
    <col min="4099" max="4099" width="19.83203125" style="39" customWidth="1"/>
    <col min="4100" max="4100" width="17" style="39" customWidth="1"/>
    <col min="4101" max="4101" width="10.08203125" style="39" customWidth="1"/>
    <col min="4102" max="4102" width="15.83203125" style="39" customWidth="1"/>
    <col min="4103" max="4103" width="14.08203125" style="39" customWidth="1"/>
    <col min="4104" max="4104" width="17.58203125" style="39" customWidth="1"/>
    <col min="4105" max="4350" width="8.83203125" style="39"/>
    <col min="4351" max="4351" width="2.33203125" style="39" customWidth="1"/>
    <col min="4352" max="4352" width="4" style="39" customWidth="1"/>
    <col min="4353" max="4353" width="2.33203125" style="39" customWidth="1"/>
    <col min="4354" max="4354" width="12.83203125" style="39" customWidth="1"/>
    <col min="4355" max="4355" width="19.83203125" style="39" customWidth="1"/>
    <col min="4356" max="4356" width="17" style="39" customWidth="1"/>
    <col min="4357" max="4357" width="10.08203125" style="39" customWidth="1"/>
    <col min="4358" max="4358" width="15.83203125" style="39" customWidth="1"/>
    <col min="4359" max="4359" width="14.08203125" style="39" customWidth="1"/>
    <col min="4360" max="4360" width="17.58203125" style="39" customWidth="1"/>
    <col min="4361" max="4606" width="8.83203125" style="39"/>
    <col min="4607" max="4607" width="2.33203125" style="39" customWidth="1"/>
    <col min="4608" max="4608" width="4" style="39" customWidth="1"/>
    <col min="4609" max="4609" width="2.33203125" style="39" customWidth="1"/>
    <col min="4610" max="4610" width="12.83203125" style="39" customWidth="1"/>
    <col min="4611" max="4611" width="19.83203125" style="39" customWidth="1"/>
    <col min="4612" max="4612" width="17" style="39" customWidth="1"/>
    <col min="4613" max="4613" width="10.08203125" style="39" customWidth="1"/>
    <col min="4614" max="4614" width="15.83203125" style="39" customWidth="1"/>
    <col min="4615" max="4615" width="14.08203125" style="39" customWidth="1"/>
    <col min="4616" max="4616" width="17.58203125" style="39" customWidth="1"/>
    <col min="4617" max="4862" width="8.83203125" style="39"/>
    <col min="4863" max="4863" width="2.33203125" style="39" customWidth="1"/>
    <col min="4864" max="4864" width="4" style="39" customWidth="1"/>
    <col min="4865" max="4865" width="2.33203125" style="39" customWidth="1"/>
    <col min="4866" max="4866" width="12.83203125" style="39" customWidth="1"/>
    <col min="4867" max="4867" width="19.83203125" style="39" customWidth="1"/>
    <col min="4868" max="4868" width="17" style="39" customWidth="1"/>
    <col min="4869" max="4869" width="10.08203125" style="39" customWidth="1"/>
    <col min="4870" max="4870" width="15.83203125" style="39" customWidth="1"/>
    <col min="4871" max="4871" width="14.08203125" style="39" customWidth="1"/>
    <col min="4872" max="4872" width="17.58203125" style="39" customWidth="1"/>
    <col min="4873" max="5118" width="8.83203125" style="39"/>
    <col min="5119" max="5119" width="2.33203125" style="39" customWidth="1"/>
    <col min="5120" max="5120" width="4" style="39" customWidth="1"/>
    <col min="5121" max="5121" width="2.33203125" style="39" customWidth="1"/>
    <col min="5122" max="5122" width="12.83203125" style="39" customWidth="1"/>
    <col min="5123" max="5123" width="19.83203125" style="39" customWidth="1"/>
    <col min="5124" max="5124" width="17" style="39" customWidth="1"/>
    <col min="5125" max="5125" width="10.08203125" style="39" customWidth="1"/>
    <col min="5126" max="5126" width="15.83203125" style="39" customWidth="1"/>
    <col min="5127" max="5127" width="14.08203125" style="39" customWidth="1"/>
    <col min="5128" max="5128" width="17.58203125" style="39" customWidth="1"/>
    <col min="5129" max="5374" width="8.83203125" style="39"/>
    <col min="5375" max="5375" width="2.33203125" style="39" customWidth="1"/>
    <col min="5376" max="5376" width="4" style="39" customWidth="1"/>
    <col min="5377" max="5377" width="2.33203125" style="39" customWidth="1"/>
    <col min="5378" max="5378" width="12.83203125" style="39" customWidth="1"/>
    <col min="5379" max="5379" width="19.83203125" style="39" customWidth="1"/>
    <col min="5380" max="5380" width="17" style="39" customWidth="1"/>
    <col min="5381" max="5381" width="10.08203125" style="39" customWidth="1"/>
    <col min="5382" max="5382" width="15.83203125" style="39" customWidth="1"/>
    <col min="5383" max="5383" width="14.08203125" style="39" customWidth="1"/>
    <col min="5384" max="5384" width="17.58203125" style="39" customWidth="1"/>
    <col min="5385" max="5630" width="8.83203125" style="39"/>
    <col min="5631" max="5631" width="2.33203125" style="39" customWidth="1"/>
    <col min="5632" max="5632" width="4" style="39" customWidth="1"/>
    <col min="5633" max="5633" width="2.33203125" style="39" customWidth="1"/>
    <col min="5634" max="5634" width="12.83203125" style="39" customWidth="1"/>
    <col min="5635" max="5635" width="19.83203125" style="39" customWidth="1"/>
    <col min="5636" max="5636" width="17" style="39" customWidth="1"/>
    <col min="5637" max="5637" width="10.08203125" style="39" customWidth="1"/>
    <col min="5638" max="5638" width="15.83203125" style="39" customWidth="1"/>
    <col min="5639" max="5639" width="14.08203125" style="39" customWidth="1"/>
    <col min="5640" max="5640" width="17.58203125" style="39" customWidth="1"/>
    <col min="5641" max="5886" width="8.83203125" style="39"/>
    <col min="5887" max="5887" width="2.33203125" style="39" customWidth="1"/>
    <col min="5888" max="5888" width="4" style="39" customWidth="1"/>
    <col min="5889" max="5889" width="2.33203125" style="39" customWidth="1"/>
    <col min="5890" max="5890" width="12.83203125" style="39" customWidth="1"/>
    <col min="5891" max="5891" width="19.83203125" style="39" customWidth="1"/>
    <col min="5892" max="5892" width="17" style="39" customWidth="1"/>
    <col min="5893" max="5893" width="10.08203125" style="39" customWidth="1"/>
    <col min="5894" max="5894" width="15.83203125" style="39" customWidth="1"/>
    <col min="5895" max="5895" width="14.08203125" style="39" customWidth="1"/>
    <col min="5896" max="5896" width="17.58203125" style="39" customWidth="1"/>
    <col min="5897" max="6142" width="8.83203125" style="39"/>
    <col min="6143" max="6143" width="2.33203125" style="39" customWidth="1"/>
    <col min="6144" max="6144" width="4" style="39" customWidth="1"/>
    <col min="6145" max="6145" width="2.33203125" style="39" customWidth="1"/>
    <col min="6146" max="6146" width="12.83203125" style="39" customWidth="1"/>
    <col min="6147" max="6147" width="19.83203125" style="39" customWidth="1"/>
    <col min="6148" max="6148" width="17" style="39" customWidth="1"/>
    <col min="6149" max="6149" width="10.08203125" style="39" customWidth="1"/>
    <col min="6150" max="6150" width="15.83203125" style="39" customWidth="1"/>
    <col min="6151" max="6151" width="14.08203125" style="39" customWidth="1"/>
    <col min="6152" max="6152" width="17.58203125" style="39" customWidth="1"/>
    <col min="6153" max="6398" width="8.83203125" style="39"/>
    <col min="6399" max="6399" width="2.33203125" style="39" customWidth="1"/>
    <col min="6400" max="6400" width="4" style="39" customWidth="1"/>
    <col min="6401" max="6401" width="2.33203125" style="39" customWidth="1"/>
    <col min="6402" max="6402" width="12.83203125" style="39" customWidth="1"/>
    <col min="6403" max="6403" width="19.83203125" style="39" customWidth="1"/>
    <col min="6404" max="6404" width="17" style="39" customWidth="1"/>
    <col min="6405" max="6405" width="10.08203125" style="39" customWidth="1"/>
    <col min="6406" max="6406" width="15.83203125" style="39" customWidth="1"/>
    <col min="6407" max="6407" width="14.08203125" style="39" customWidth="1"/>
    <col min="6408" max="6408" width="17.58203125" style="39" customWidth="1"/>
    <col min="6409" max="6654" width="8.83203125" style="39"/>
    <col min="6655" max="6655" width="2.33203125" style="39" customWidth="1"/>
    <col min="6656" max="6656" width="4" style="39" customWidth="1"/>
    <col min="6657" max="6657" width="2.33203125" style="39" customWidth="1"/>
    <col min="6658" max="6658" width="12.83203125" style="39" customWidth="1"/>
    <col min="6659" max="6659" width="19.83203125" style="39" customWidth="1"/>
    <col min="6660" max="6660" width="17" style="39" customWidth="1"/>
    <col min="6661" max="6661" width="10.08203125" style="39" customWidth="1"/>
    <col min="6662" max="6662" width="15.83203125" style="39" customWidth="1"/>
    <col min="6663" max="6663" width="14.08203125" style="39" customWidth="1"/>
    <col min="6664" max="6664" width="17.58203125" style="39" customWidth="1"/>
    <col min="6665" max="6910" width="8.83203125" style="39"/>
    <col min="6911" max="6911" width="2.33203125" style="39" customWidth="1"/>
    <col min="6912" max="6912" width="4" style="39" customWidth="1"/>
    <col min="6913" max="6913" width="2.33203125" style="39" customWidth="1"/>
    <col min="6914" max="6914" width="12.83203125" style="39" customWidth="1"/>
    <col min="6915" max="6915" width="19.83203125" style="39" customWidth="1"/>
    <col min="6916" max="6916" width="17" style="39" customWidth="1"/>
    <col min="6917" max="6917" width="10.08203125" style="39" customWidth="1"/>
    <col min="6918" max="6918" width="15.83203125" style="39" customWidth="1"/>
    <col min="6919" max="6919" width="14.08203125" style="39" customWidth="1"/>
    <col min="6920" max="6920" width="17.58203125" style="39" customWidth="1"/>
    <col min="6921" max="7166" width="8.83203125" style="39"/>
    <col min="7167" max="7167" width="2.33203125" style="39" customWidth="1"/>
    <col min="7168" max="7168" width="4" style="39" customWidth="1"/>
    <col min="7169" max="7169" width="2.33203125" style="39" customWidth="1"/>
    <col min="7170" max="7170" width="12.83203125" style="39" customWidth="1"/>
    <col min="7171" max="7171" width="19.83203125" style="39" customWidth="1"/>
    <col min="7172" max="7172" width="17" style="39" customWidth="1"/>
    <col min="7173" max="7173" width="10.08203125" style="39" customWidth="1"/>
    <col min="7174" max="7174" width="15.83203125" style="39" customWidth="1"/>
    <col min="7175" max="7175" width="14.08203125" style="39" customWidth="1"/>
    <col min="7176" max="7176" width="17.58203125" style="39" customWidth="1"/>
    <col min="7177" max="7422" width="8.83203125" style="39"/>
    <col min="7423" max="7423" width="2.33203125" style="39" customWidth="1"/>
    <col min="7424" max="7424" width="4" style="39" customWidth="1"/>
    <col min="7425" max="7425" width="2.33203125" style="39" customWidth="1"/>
    <col min="7426" max="7426" width="12.83203125" style="39" customWidth="1"/>
    <col min="7427" max="7427" width="19.83203125" style="39" customWidth="1"/>
    <col min="7428" max="7428" width="17" style="39" customWidth="1"/>
    <col min="7429" max="7429" width="10.08203125" style="39" customWidth="1"/>
    <col min="7430" max="7430" width="15.83203125" style="39" customWidth="1"/>
    <col min="7431" max="7431" width="14.08203125" style="39" customWidth="1"/>
    <col min="7432" max="7432" width="17.58203125" style="39" customWidth="1"/>
    <col min="7433" max="7678" width="8.83203125" style="39"/>
    <col min="7679" max="7679" width="2.33203125" style="39" customWidth="1"/>
    <col min="7680" max="7680" width="4" style="39" customWidth="1"/>
    <col min="7681" max="7681" width="2.33203125" style="39" customWidth="1"/>
    <col min="7682" max="7682" width="12.83203125" style="39" customWidth="1"/>
    <col min="7683" max="7683" width="19.83203125" style="39" customWidth="1"/>
    <col min="7684" max="7684" width="17" style="39" customWidth="1"/>
    <col min="7685" max="7685" width="10.08203125" style="39" customWidth="1"/>
    <col min="7686" max="7686" width="15.83203125" style="39" customWidth="1"/>
    <col min="7687" max="7687" width="14.08203125" style="39" customWidth="1"/>
    <col min="7688" max="7688" width="17.58203125" style="39" customWidth="1"/>
    <col min="7689" max="7934" width="8.83203125" style="39"/>
    <col min="7935" max="7935" width="2.33203125" style="39" customWidth="1"/>
    <col min="7936" max="7936" width="4" style="39" customWidth="1"/>
    <col min="7937" max="7937" width="2.33203125" style="39" customWidth="1"/>
    <col min="7938" max="7938" width="12.83203125" style="39" customWidth="1"/>
    <col min="7939" max="7939" width="19.83203125" style="39" customWidth="1"/>
    <col min="7940" max="7940" width="17" style="39" customWidth="1"/>
    <col min="7941" max="7941" width="10.08203125" style="39" customWidth="1"/>
    <col min="7942" max="7942" width="15.83203125" style="39" customWidth="1"/>
    <col min="7943" max="7943" width="14.08203125" style="39" customWidth="1"/>
    <col min="7944" max="7944" width="17.58203125" style="39" customWidth="1"/>
    <col min="7945" max="8190" width="8.83203125" style="39"/>
    <col min="8191" max="8191" width="2.33203125" style="39" customWidth="1"/>
    <col min="8192" max="8192" width="4" style="39" customWidth="1"/>
    <col min="8193" max="8193" width="2.33203125" style="39" customWidth="1"/>
    <col min="8194" max="8194" width="12.83203125" style="39" customWidth="1"/>
    <col min="8195" max="8195" width="19.83203125" style="39" customWidth="1"/>
    <col min="8196" max="8196" width="17" style="39" customWidth="1"/>
    <col min="8197" max="8197" width="10.08203125" style="39" customWidth="1"/>
    <col min="8198" max="8198" width="15.83203125" style="39" customWidth="1"/>
    <col min="8199" max="8199" width="14.08203125" style="39" customWidth="1"/>
    <col min="8200" max="8200" width="17.58203125" style="39" customWidth="1"/>
    <col min="8201" max="8446" width="8.83203125" style="39"/>
    <col min="8447" max="8447" width="2.33203125" style="39" customWidth="1"/>
    <col min="8448" max="8448" width="4" style="39" customWidth="1"/>
    <col min="8449" max="8449" width="2.33203125" style="39" customWidth="1"/>
    <col min="8450" max="8450" width="12.83203125" style="39" customWidth="1"/>
    <col min="8451" max="8451" width="19.83203125" style="39" customWidth="1"/>
    <col min="8452" max="8452" width="17" style="39" customWidth="1"/>
    <col min="8453" max="8453" width="10.08203125" style="39" customWidth="1"/>
    <col min="8454" max="8454" width="15.83203125" style="39" customWidth="1"/>
    <col min="8455" max="8455" width="14.08203125" style="39" customWidth="1"/>
    <col min="8456" max="8456" width="17.58203125" style="39" customWidth="1"/>
    <col min="8457" max="8702" width="8.83203125" style="39"/>
    <col min="8703" max="8703" width="2.33203125" style="39" customWidth="1"/>
    <col min="8704" max="8704" width="4" style="39" customWidth="1"/>
    <col min="8705" max="8705" width="2.33203125" style="39" customWidth="1"/>
    <col min="8706" max="8706" width="12.83203125" style="39" customWidth="1"/>
    <col min="8707" max="8707" width="19.83203125" style="39" customWidth="1"/>
    <col min="8708" max="8708" width="17" style="39" customWidth="1"/>
    <col min="8709" max="8709" width="10.08203125" style="39" customWidth="1"/>
    <col min="8710" max="8710" width="15.83203125" style="39" customWidth="1"/>
    <col min="8711" max="8711" width="14.08203125" style="39" customWidth="1"/>
    <col min="8712" max="8712" width="17.58203125" style="39" customWidth="1"/>
    <col min="8713" max="8958" width="8.83203125" style="39"/>
    <col min="8959" max="8959" width="2.33203125" style="39" customWidth="1"/>
    <col min="8960" max="8960" width="4" style="39" customWidth="1"/>
    <col min="8961" max="8961" width="2.33203125" style="39" customWidth="1"/>
    <col min="8962" max="8962" width="12.83203125" style="39" customWidth="1"/>
    <col min="8963" max="8963" width="19.83203125" style="39" customWidth="1"/>
    <col min="8964" max="8964" width="17" style="39" customWidth="1"/>
    <col min="8965" max="8965" width="10.08203125" style="39" customWidth="1"/>
    <col min="8966" max="8966" width="15.83203125" style="39" customWidth="1"/>
    <col min="8967" max="8967" width="14.08203125" style="39" customWidth="1"/>
    <col min="8968" max="8968" width="17.58203125" style="39" customWidth="1"/>
    <col min="8969" max="9214" width="8.83203125" style="39"/>
    <col min="9215" max="9215" width="2.33203125" style="39" customWidth="1"/>
    <col min="9216" max="9216" width="4" style="39" customWidth="1"/>
    <col min="9217" max="9217" width="2.33203125" style="39" customWidth="1"/>
    <col min="9218" max="9218" width="12.83203125" style="39" customWidth="1"/>
    <col min="9219" max="9219" width="19.83203125" style="39" customWidth="1"/>
    <col min="9220" max="9220" width="17" style="39" customWidth="1"/>
    <col min="9221" max="9221" width="10.08203125" style="39" customWidth="1"/>
    <col min="9222" max="9222" width="15.83203125" style="39" customWidth="1"/>
    <col min="9223" max="9223" width="14.08203125" style="39" customWidth="1"/>
    <col min="9224" max="9224" width="17.58203125" style="39" customWidth="1"/>
    <col min="9225" max="9470" width="8.83203125" style="39"/>
    <col min="9471" max="9471" width="2.33203125" style="39" customWidth="1"/>
    <col min="9472" max="9472" width="4" style="39" customWidth="1"/>
    <col min="9473" max="9473" width="2.33203125" style="39" customWidth="1"/>
    <col min="9474" max="9474" width="12.83203125" style="39" customWidth="1"/>
    <col min="9475" max="9475" width="19.83203125" style="39" customWidth="1"/>
    <col min="9476" max="9476" width="17" style="39" customWidth="1"/>
    <col min="9477" max="9477" width="10.08203125" style="39" customWidth="1"/>
    <col min="9478" max="9478" width="15.83203125" style="39" customWidth="1"/>
    <col min="9479" max="9479" width="14.08203125" style="39" customWidth="1"/>
    <col min="9480" max="9480" width="17.58203125" style="39" customWidth="1"/>
    <col min="9481" max="9726" width="8.83203125" style="39"/>
    <col min="9727" max="9727" width="2.33203125" style="39" customWidth="1"/>
    <col min="9728" max="9728" width="4" style="39" customWidth="1"/>
    <col min="9729" max="9729" width="2.33203125" style="39" customWidth="1"/>
    <col min="9730" max="9730" width="12.83203125" style="39" customWidth="1"/>
    <col min="9731" max="9731" width="19.83203125" style="39" customWidth="1"/>
    <col min="9732" max="9732" width="17" style="39" customWidth="1"/>
    <col min="9733" max="9733" width="10.08203125" style="39" customWidth="1"/>
    <col min="9734" max="9734" width="15.83203125" style="39" customWidth="1"/>
    <col min="9735" max="9735" width="14.08203125" style="39" customWidth="1"/>
    <col min="9736" max="9736" width="17.58203125" style="39" customWidth="1"/>
    <col min="9737" max="9982" width="8.83203125" style="39"/>
    <col min="9983" max="9983" width="2.33203125" style="39" customWidth="1"/>
    <col min="9984" max="9984" width="4" style="39" customWidth="1"/>
    <col min="9985" max="9985" width="2.33203125" style="39" customWidth="1"/>
    <col min="9986" max="9986" width="12.83203125" style="39" customWidth="1"/>
    <col min="9987" max="9987" width="19.83203125" style="39" customWidth="1"/>
    <col min="9988" max="9988" width="17" style="39" customWidth="1"/>
    <col min="9989" max="9989" width="10.08203125" style="39" customWidth="1"/>
    <col min="9990" max="9990" width="15.83203125" style="39" customWidth="1"/>
    <col min="9991" max="9991" width="14.08203125" style="39" customWidth="1"/>
    <col min="9992" max="9992" width="17.58203125" style="39" customWidth="1"/>
    <col min="9993" max="10238" width="8.83203125" style="39"/>
    <col min="10239" max="10239" width="2.33203125" style="39" customWidth="1"/>
    <col min="10240" max="10240" width="4" style="39" customWidth="1"/>
    <col min="10241" max="10241" width="2.33203125" style="39" customWidth="1"/>
    <col min="10242" max="10242" width="12.83203125" style="39" customWidth="1"/>
    <col min="10243" max="10243" width="19.83203125" style="39" customWidth="1"/>
    <col min="10244" max="10244" width="17" style="39" customWidth="1"/>
    <col min="10245" max="10245" width="10.08203125" style="39" customWidth="1"/>
    <col min="10246" max="10246" width="15.83203125" style="39" customWidth="1"/>
    <col min="10247" max="10247" width="14.08203125" style="39" customWidth="1"/>
    <col min="10248" max="10248" width="17.58203125" style="39" customWidth="1"/>
    <col min="10249" max="10494" width="8.83203125" style="39"/>
    <col min="10495" max="10495" width="2.33203125" style="39" customWidth="1"/>
    <col min="10496" max="10496" width="4" style="39" customWidth="1"/>
    <col min="10497" max="10497" width="2.33203125" style="39" customWidth="1"/>
    <col min="10498" max="10498" width="12.83203125" style="39" customWidth="1"/>
    <col min="10499" max="10499" width="19.83203125" style="39" customWidth="1"/>
    <col min="10500" max="10500" width="17" style="39" customWidth="1"/>
    <col min="10501" max="10501" width="10.08203125" style="39" customWidth="1"/>
    <col min="10502" max="10502" width="15.83203125" style="39" customWidth="1"/>
    <col min="10503" max="10503" width="14.08203125" style="39" customWidth="1"/>
    <col min="10504" max="10504" width="17.58203125" style="39" customWidth="1"/>
    <col min="10505" max="10750" width="8.83203125" style="39"/>
    <col min="10751" max="10751" width="2.33203125" style="39" customWidth="1"/>
    <col min="10752" max="10752" width="4" style="39" customWidth="1"/>
    <col min="10753" max="10753" width="2.33203125" style="39" customWidth="1"/>
    <col min="10754" max="10754" width="12.83203125" style="39" customWidth="1"/>
    <col min="10755" max="10755" width="19.83203125" style="39" customWidth="1"/>
    <col min="10756" max="10756" width="17" style="39" customWidth="1"/>
    <col min="10757" max="10757" width="10.08203125" style="39" customWidth="1"/>
    <col min="10758" max="10758" width="15.83203125" style="39" customWidth="1"/>
    <col min="10759" max="10759" width="14.08203125" style="39" customWidth="1"/>
    <col min="10760" max="10760" width="17.58203125" style="39" customWidth="1"/>
    <col min="10761" max="11006" width="8.83203125" style="39"/>
    <col min="11007" max="11007" width="2.33203125" style="39" customWidth="1"/>
    <col min="11008" max="11008" width="4" style="39" customWidth="1"/>
    <col min="11009" max="11009" width="2.33203125" style="39" customWidth="1"/>
    <col min="11010" max="11010" width="12.83203125" style="39" customWidth="1"/>
    <col min="11011" max="11011" width="19.83203125" style="39" customWidth="1"/>
    <col min="11012" max="11012" width="17" style="39" customWidth="1"/>
    <col min="11013" max="11013" width="10.08203125" style="39" customWidth="1"/>
    <col min="11014" max="11014" width="15.83203125" style="39" customWidth="1"/>
    <col min="11015" max="11015" width="14.08203125" style="39" customWidth="1"/>
    <col min="11016" max="11016" width="17.58203125" style="39" customWidth="1"/>
    <col min="11017" max="11262" width="8.83203125" style="39"/>
    <col min="11263" max="11263" width="2.33203125" style="39" customWidth="1"/>
    <col min="11264" max="11264" width="4" style="39" customWidth="1"/>
    <col min="11265" max="11265" width="2.33203125" style="39" customWidth="1"/>
    <col min="11266" max="11266" width="12.83203125" style="39" customWidth="1"/>
    <col min="11267" max="11267" width="19.83203125" style="39" customWidth="1"/>
    <col min="11268" max="11268" width="17" style="39" customWidth="1"/>
    <col min="11269" max="11269" width="10.08203125" style="39" customWidth="1"/>
    <col min="11270" max="11270" width="15.83203125" style="39" customWidth="1"/>
    <col min="11271" max="11271" width="14.08203125" style="39" customWidth="1"/>
    <col min="11272" max="11272" width="17.58203125" style="39" customWidth="1"/>
    <col min="11273" max="11518" width="8.83203125" style="39"/>
    <col min="11519" max="11519" width="2.33203125" style="39" customWidth="1"/>
    <col min="11520" max="11520" width="4" style="39" customWidth="1"/>
    <col min="11521" max="11521" width="2.33203125" style="39" customWidth="1"/>
    <col min="11522" max="11522" width="12.83203125" style="39" customWidth="1"/>
    <col min="11523" max="11523" width="19.83203125" style="39" customWidth="1"/>
    <col min="11524" max="11524" width="17" style="39" customWidth="1"/>
    <col min="11525" max="11525" width="10.08203125" style="39" customWidth="1"/>
    <col min="11526" max="11526" width="15.83203125" style="39" customWidth="1"/>
    <col min="11527" max="11527" width="14.08203125" style="39" customWidth="1"/>
    <col min="11528" max="11528" width="17.58203125" style="39" customWidth="1"/>
    <col min="11529" max="11774" width="8.83203125" style="39"/>
    <col min="11775" max="11775" width="2.33203125" style="39" customWidth="1"/>
    <col min="11776" max="11776" width="4" style="39" customWidth="1"/>
    <col min="11777" max="11777" width="2.33203125" style="39" customWidth="1"/>
    <col min="11778" max="11778" width="12.83203125" style="39" customWidth="1"/>
    <col min="11779" max="11779" width="19.83203125" style="39" customWidth="1"/>
    <col min="11780" max="11780" width="17" style="39" customWidth="1"/>
    <col min="11781" max="11781" width="10.08203125" style="39" customWidth="1"/>
    <col min="11782" max="11782" width="15.83203125" style="39" customWidth="1"/>
    <col min="11783" max="11783" width="14.08203125" style="39" customWidth="1"/>
    <col min="11784" max="11784" width="17.58203125" style="39" customWidth="1"/>
    <col min="11785" max="12030" width="8.83203125" style="39"/>
    <col min="12031" max="12031" width="2.33203125" style="39" customWidth="1"/>
    <col min="12032" max="12032" width="4" style="39" customWidth="1"/>
    <col min="12033" max="12033" width="2.33203125" style="39" customWidth="1"/>
    <col min="12034" max="12034" width="12.83203125" style="39" customWidth="1"/>
    <col min="12035" max="12035" width="19.83203125" style="39" customWidth="1"/>
    <col min="12036" max="12036" width="17" style="39" customWidth="1"/>
    <col min="12037" max="12037" width="10.08203125" style="39" customWidth="1"/>
    <col min="12038" max="12038" width="15.83203125" style="39" customWidth="1"/>
    <col min="12039" max="12039" width="14.08203125" style="39" customWidth="1"/>
    <col min="12040" max="12040" width="17.58203125" style="39" customWidth="1"/>
    <col min="12041" max="12286" width="8.83203125" style="39"/>
    <col min="12287" max="12287" width="2.33203125" style="39" customWidth="1"/>
    <col min="12288" max="12288" width="4" style="39" customWidth="1"/>
    <col min="12289" max="12289" width="2.33203125" style="39" customWidth="1"/>
    <col min="12290" max="12290" width="12.83203125" style="39" customWidth="1"/>
    <col min="12291" max="12291" width="19.83203125" style="39" customWidth="1"/>
    <col min="12292" max="12292" width="17" style="39" customWidth="1"/>
    <col min="12293" max="12293" width="10.08203125" style="39" customWidth="1"/>
    <col min="12294" max="12294" width="15.83203125" style="39" customWidth="1"/>
    <col min="12295" max="12295" width="14.08203125" style="39" customWidth="1"/>
    <col min="12296" max="12296" width="17.58203125" style="39" customWidth="1"/>
    <col min="12297" max="12542" width="8.83203125" style="39"/>
    <col min="12543" max="12543" width="2.33203125" style="39" customWidth="1"/>
    <col min="12544" max="12544" width="4" style="39" customWidth="1"/>
    <col min="12545" max="12545" width="2.33203125" style="39" customWidth="1"/>
    <col min="12546" max="12546" width="12.83203125" style="39" customWidth="1"/>
    <col min="12547" max="12547" width="19.83203125" style="39" customWidth="1"/>
    <col min="12548" max="12548" width="17" style="39" customWidth="1"/>
    <col min="12549" max="12549" width="10.08203125" style="39" customWidth="1"/>
    <col min="12550" max="12550" width="15.83203125" style="39" customWidth="1"/>
    <col min="12551" max="12551" width="14.08203125" style="39" customWidth="1"/>
    <col min="12552" max="12552" width="17.58203125" style="39" customWidth="1"/>
    <col min="12553" max="12798" width="8.83203125" style="39"/>
    <col min="12799" max="12799" width="2.33203125" style="39" customWidth="1"/>
    <col min="12800" max="12800" width="4" style="39" customWidth="1"/>
    <col min="12801" max="12801" width="2.33203125" style="39" customWidth="1"/>
    <col min="12802" max="12802" width="12.83203125" style="39" customWidth="1"/>
    <col min="12803" max="12803" width="19.83203125" style="39" customWidth="1"/>
    <col min="12804" max="12804" width="17" style="39" customWidth="1"/>
    <col min="12805" max="12805" width="10.08203125" style="39" customWidth="1"/>
    <col min="12806" max="12806" width="15.83203125" style="39" customWidth="1"/>
    <col min="12807" max="12807" width="14.08203125" style="39" customWidth="1"/>
    <col min="12808" max="12808" width="17.58203125" style="39" customWidth="1"/>
    <col min="12809" max="13054" width="8.83203125" style="39"/>
    <col min="13055" max="13055" width="2.33203125" style="39" customWidth="1"/>
    <col min="13056" max="13056" width="4" style="39" customWidth="1"/>
    <col min="13057" max="13057" width="2.33203125" style="39" customWidth="1"/>
    <col min="13058" max="13058" width="12.83203125" style="39" customWidth="1"/>
    <col min="13059" max="13059" width="19.83203125" style="39" customWidth="1"/>
    <col min="13060" max="13060" width="17" style="39" customWidth="1"/>
    <col min="13061" max="13061" width="10.08203125" style="39" customWidth="1"/>
    <col min="13062" max="13062" width="15.83203125" style="39" customWidth="1"/>
    <col min="13063" max="13063" width="14.08203125" style="39" customWidth="1"/>
    <col min="13064" max="13064" width="17.58203125" style="39" customWidth="1"/>
    <col min="13065" max="13310" width="8.83203125" style="39"/>
    <col min="13311" max="13311" width="2.33203125" style="39" customWidth="1"/>
    <col min="13312" max="13312" width="4" style="39" customWidth="1"/>
    <col min="13313" max="13313" width="2.33203125" style="39" customWidth="1"/>
    <col min="13314" max="13314" width="12.83203125" style="39" customWidth="1"/>
    <col min="13315" max="13315" width="19.83203125" style="39" customWidth="1"/>
    <col min="13316" max="13316" width="17" style="39" customWidth="1"/>
    <col min="13317" max="13317" width="10.08203125" style="39" customWidth="1"/>
    <col min="13318" max="13318" width="15.83203125" style="39" customWidth="1"/>
    <col min="13319" max="13319" width="14.08203125" style="39" customWidth="1"/>
    <col min="13320" max="13320" width="17.58203125" style="39" customWidth="1"/>
    <col min="13321" max="13566" width="8.83203125" style="39"/>
    <col min="13567" max="13567" width="2.33203125" style="39" customWidth="1"/>
    <col min="13568" max="13568" width="4" style="39" customWidth="1"/>
    <col min="13569" max="13569" width="2.33203125" style="39" customWidth="1"/>
    <col min="13570" max="13570" width="12.83203125" style="39" customWidth="1"/>
    <col min="13571" max="13571" width="19.83203125" style="39" customWidth="1"/>
    <col min="13572" max="13572" width="17" style="39" customWidth="1"/>
    <col min="13573" max="13573" width="10.08203125" style="39" customWidth="1"/>
    <col min="13574" max="13574" width="15.83203125" style="39" customWidth="1"/>
    <col min="13575" max="13575" width="14.08203125" style="39" customWidth="1"/>
    <col min="13576" max="13576" width="17.58203125" style="39" customWidth="1"/>
    <col min="13577" max="13822" width="8.83203125" style="39"/>
    <col min="13823" max="13823" width="2.33203125" style="39" customWidth="1"/>
    <col min="13824" max="13824" width="4" style="39" customWidth="1"/>
    <col min="13825" max="13825" width="2.33203125" style="39" customWidth="1"/>
    <col min="13826" max="13826" width="12.83203125" style="39" customWidth="1"/>
    <col min="13827" max="13827" width="19.83203125" style="39" customWidth="1"/>
    <col min="13828" max="13828" width="17" style="39" customWidth="1"/>
    <col min="13829" max="13829" width="10.08203125" style="39" customWidth="1"/>
    <col min="13830" max="13830" width="15.83203125" style="39" customWidth="1"/>
    <col min="13831" max="13831" width="14.08203125" style="39" customWidth="1"/>
    <col min="13832" max="13832" width="17.58203125" style="39" customWidth="1"/>
    <col min="13833" max="14078" width="8.83203125" style="39"/>
    <col min="14079" max="14079" width="2.33203125" style="39" customWidth="1"/>
    <col min="14080" max="14080" width="4" style="39" customWidth="1"/>
    <col min="14081" max="14081" width="2.33203125" style="39" customWidth="1"/>
    <col min="14082" max="14082" width="12.83203125" style="39" customWidth="1"/>
    <col min="14083" max="14083" width="19.83203125" style="39" customWidth="1"/>
    <col min="14084" max="14084" width="17" style="39" customWidth="1"/>
    <col min="14085" max="14085" width="10.08203125" style="39" customWidth="1"/>
    <col min="14086" max="14086" width="15.83203125" style="39" customWidth="1"/>
    <col min="14087" max="14087" width="14.08203125" style="39" customWidth="1"/>
    <col min="14088" max="14088" width="17.58203125" style="39" customWidth="1"/>
    <col min="14089" max="14334" width="8.83203125" style="39"/>
    <col min="14335" max="14335" width="2.33203125" style="39" customWidth="1"/>
    <col min="14336" max="14336" width="4" style="39" customWidth="1"/>
    <col min="14337" max="14337" width="2.33203125" style="39" customWidth="1"/>
    <col min="14338" max="14338" width="12.83203125" style="39" customWidth="1"/>
    <col min="14339" max="14339" width="19.83203125" style="39" customWidth="1"/>
    <col min="14340" max="14340" width="17" style="39" customWidth="1"/>
    <col min="14341" max="14341" width="10.08203125" style="39" customWidth="1"/>
    <col min="14342" max="14342" width="15.83203125" style="39" customWidth="1"/>
    <col min="14343" max="14343" width="14.08203125" style="39" customWidth="1"/>
    <col min="14344" max="14344" width="17.58203125" style="39" customWidth="1"/>
    <col min="14345" max="14590" width="8.83203125" style="39"/>
    <col min="14591" max="14591" width="2.33203125" style="39" customWidth="1"/>
    <col min="14592" max="14592" width="4" style="39" customWidth="1"/>
    <col min="14593" max="14593" width="2.33203125" style="39" customWidth="1"/>
    <col min="14594" max="14594" width="12.83203125" style="39" customWidth="1"/>
    <col min="14595" max="14595" width="19.83203125" style="39" customWidth="1"/>
    <col min="14596" max="14596" width="17" style="39" customWidth="1"/>
    <col min="14597" max="14597" width="10.08203125" style="39" customWidth="1"/>
    <col min="14598" max="14598" width="15.83203125" style="39" customWidth="1"/>
    <col min="14599" max="14599" width="14.08203125" style="39" customWidth="1"/>
    <col min="14600" max="14600" width="17.58203125" style="39" customWidth="1"/>
    <col min="14601" max="14846" width="8.83203125" style="39"/>
    <col min="14847" max="14847" width="2.33203125" style="39" customWidth="1"/>
    <col min="14848" max="14848" width="4" style="39" customWidth="1"/>
    <col min="14849" max="14849" width="2.33203125" style="39" customWidth="1"/>
    <col min="14850" max="14850" width="12.83203125" style="39" customWidth="1"/>
    <col min="14851" max="14851" width="19.83203125" style="39" customWidth="1"/>
    <col min="14852" max="14852" width="17" style="39" customWidth="1"/>
    <col min="14853" max="14853" width="10.08203125" style="39" customWidth="1"/>
    <col min="14854" max="14854" width="15.83203125" style="39" customWidth="1"/>
    <col min="14855" max="14855" width="14.08203125" style="39" customWidth="1"/>
    <col min="14856" max="14856" width="17.58203125" style="39" customWidth="1"/>
    <col min="14857" max="15102" width="8.83203125" style="39"/>
    <col min="15103" max="15103" width="2.33203125" style="39" customWidth="1"/>
    <col min="15104" max="15104" width="4" style="39" customWidth="1"/>
    <col min="15105" max="15105" width="2.33203125" style="39" customWidth="1"/>
    <col min="15106" max="15106" width="12.83203125" style="39" customWidth="1"/>
    <col min="15107" max="15107" width="19.83203125" style="39" customWidth="1"/>
    <col min="15108" max="15108" width="17" style="39" customWidth="1"/>
    <col min="15109" max="15109" width="10.08203125" style="39" customWidth="1"/>
    <col min="15110" max="15110" width="15.83203125" style="39" customWidth="1"/>
    <col min="15111" max="15111" width="14.08203125" style="39" customWidth="1"/>
    <col min="15112" max="15112" width="17.58203125" style="39" customWidth="1"/>
    <col min="15113" max="15358" width="8.83203125" style="39"/>
    <col min="15359" max="15359" width="2.33203125" style="39" customWidth="1"/>
    <col min="15360" max="15360" width="4" style="39" customWidth="1"/>
    <col min="15361" max="15361" width="2.33203125" style="39" customWidth="1"/>
    <col min="15362" max="15362" width="12.83203125" style="39" customWidth="1"/>
    <col min="15363" max="15363" width="19.83203125" style="39" customWidth="1"/>
    <col min="15364" max="15364" width="17" style="39" customWidth="1"/>
    <col min="15365" max="15365" width="10.08203125" style="39" customWidth="1"/>
    <col min="15366" max="15366" width="15.83203125" style="39" customWidth="1"/>
    <col min="15367" max="15367" width="14.08203125" style="39" customWidth="1"/>
    <col min="15368" max="15368" width="17.58203125" style="39" customWidth="1"/>
    <col min="15369" max="15614" width="8.83203125" style="39"/>
    <col min="15615" max="15615" width="2.33203125" style="39" customWidth="1"/>
    <col min="15616" max="15616" width="4" style="39" customWidth="1"/>
    <col min="15617" max="15617" width="2.33203125" style="39" customWidth="1"/>
    <col min="15618" max="15618" width="12.83203125" style="39" customWidth="1"/>
    <col min="15619" max="15619" width="19.83203125" style="39" customWidth="1"/>
    <col min="15620" max="15620" width="17" style="39" customWidth="1"/>
    <col min="15621" max="15621" width="10.08203125" style="39" customWidth="1"/>
    <col min="15622" max="15622" width="15.83203125" style="39" customWidth="1"/>
    <col min="15623" max="15623" width="14.08203125" style="39" customWidth="1"/>
    <col min="15624" max="15624" width="17.58203125" style="39" customWidth="1"/>
    <col min="15625" max="15870" width="8.83203125" style="39"/>
    <col min="15871" max="15871" width="2.33203125" style="39" customWidth="1"/>
    <col min="15872" max="15872" width="4" style="39" customWidth="1"/>
    <col min="15873" max="15873" width="2.33203125" style="39" customWidth="1"/>
    <col min="15874" max="15874" width="12.83203125" style="39" customWidth="1"/>
    <col min="15875" max="15875" width="19.83203125" style="39" customWidth="1"/>
    <col min="15876" max="15876" width="17" style="39" customWidth="1"/>
    <col min="15877" max="15877" width="10.08203125" style="39" customWidth="1"/>
    <col min="15878" max="15878" width="15.83203125" style="39" customWidth="1"/>
    <col min="15879" max="15879" width="14.08203125" style="39" customWidth="1"/>
    <col min="15880" max="15880" width="17.58203125" style="39" customWidth="1"/>
    <col min="15881" max="16126" width="8.83203125" style="39"/>
    <col min="16127" max="16127" width="2.33203125" style="39" customWidth="1"/>
    <col min="16128" max="16128" width="4" style="39" customWidth="1"/>
    <col min="16129" max="16129" width="2.33203125" style="39" customWidth="1"/>
    <col min="16130" max="16130" width="12.83203125" style="39" customWidth="1"/>
    <col min="16131" max="16131" width="19.83203125" style="39" customWidth="1"/>
    <col min="16132" max="16132" width="17" style="39" customWidth="1"/>
    <col min="16133" max="16133" width="10.08203125" style="39" customWidth="1"/>
    <col min="16134" max="16134" width="15.83203125" style="39" customWidth="1"/>
    <col min="16135" max="16135" width="14.08203125" style="39" customWidth="1"/>
    <col min="16136" max="16136" width="17.58203125" style="39" customWidth="1"/>
    <col min="16137" max="16384" width="8.83203125" style="39"/>
  </cols>
  <sheetData>
    <row r="1" spans="1:8" ht="15" customHeight="1">
      <c r="A1" s="63" t="s">
        <v>822</v>
      </c>
      <c r="B1" s="317"/>
      <c r="C1" s="318"/>
      <c r="G1" s="99"/>
    </row>
    <row r="2" spans="1:8" ht="15" customHeight="1">
      <c r="A2" s="319"/>
      <c r="B2" s="319" t="s">
        <v>494</v>
      </c>
      <c r="C2" s="319"/>
      <c r="D2" s="319"/>
      <c r="E2" s="319"/>
      <c r="F2" s="320"/>
      <c r="H2" s="99"/>
    </row>
    <row r="3" spans="1:8" ht="15" customHeight="1" thickBot="1">
      <c r="D3" s="321"/>
      <c r="E3" s="322"/>
      <c r="F3" s="322"/>
      <c r="G3" s="322"/>
      <c r="H3" s="323"/>
    </row>
    <row r="4" spans="1:8" s="324" customFormat="1" ht="39.75" customHeight="1" thickBot="1">
      <c r="B4" s="2016" t="s">
        <v>495</v>
      </c>
      <c r="C4" s="2017"/>
      <c r="D4" s="2018"/>
      <c r="E4" s="438" t="s">
        <v>496</v>
      </c>
      <c r="F4" s="438" t="s">
        <v>497</v>
      </c>
      <c r="G4" s="439" t="s">
        <v>498</v>
      </c>
      <c r="H4" s="440" t="s">
        <v>67</v>
      </c>
    </row>
    <row r="5" spans="1:8" s="325" customFormat="1" ht="18" customHeight="1" thickTop="1">
      <c r="A5" s="2019"/>
      <c r="B5" s="2021" t="s">
        <v>236</v>
      </c>
      <c r="C5" s="2022"/>
      <c r="D5" s="2023"/>
      <c r="E5" s="435"/>
      <c r="F5" s="436"/>
      <c r="G5" s="437"/>
      <c r="H5" s="362"/>
    </row>
    <row r="6" spans="1:8" s="325" customFormat="1" ht="18" customHeight="1">
      <c r="A6" s="2020"/>
      <c r="B6" s="2021"/>
      <c r="C6" s="2022"/>
      <c r="D6" s="2023"/>
      <c r="E6" s="331"/>
      <c r="F6" s="332"/>
      <c r="G6" s="329"/>
      <c r="H6" s="333"/>
    </row>
    <row r="7" spans="1:8" s="325" customFormat="1" ht="18" customHeight="1">
      <c r="A7" s="2020"/>
      <c r="B7" s="2021"/>
      <c r="C7" s="2022"/>
      <c r="D7" s="2023"/>
      <c r="E7" s="334"/>
      <c r="F7" s="335"/>
      <c r="G7" s="329"/>
      <c r="H7" s="330"/>
    </row>
    <row r="8" spans="1:8" s="325" customFormat="1" ht="18" customHeight="1" thickBot="1">
      <c r="A8" s="2020"/>
      <c r="B8" s="2021"/>
      <c r="C8" s="2022"/>
      <c r="D8" s="2023"/>
      <c r="E8" s="336"/>
      <c r="F8" s="337"/>
      <c r="G8" s="338"/>
      <c r="H8" s="339"/>
    </row>
    <row r="9" spans="1:8" ht="18" customHeight="1" thickTop="1">
      <c r="B9" s="2008" t="s">
        <v>235</v>
      </c>
      <c r="C9" s="2009"/>
      <c r="D9" s="2010"/>
      <c r="E9" s="340"/>
      <c r="F9" s="340"/>
      <c r="G9" s="341"/>
      <c r="H9" s="342"/>
    </row>
    <row r="10" spans="1:8" ht="18" customHeight="1">
      <c r="B10" s="2011"/>
      <c r="C10" s="2012"/>
      <c r="D10" s="2013"/>
      <c r="E10" s="343"/>
      <c r="F10" s="344"/>
      <c r="G10" s="345"/>
      <c r="H10" s="333"/>
    </row>
    <row r="11" spans="1:8" ht="18" customHeight="1" thickBot="1">
      <c r="B11" s="2014"/>
      <c r="C11" s="2015"/>
      <c r="D11" s="1875"/>
      <c r="E11" s="346"/>
      <c r="F11" s="347"/>
      <c r="G11" s="348"/>
      <c r="H11" s="349"/>
    </row>
    <row r="12" spans="1:8" ht="18" customHeight="1" thickTop="1">
      <c r="B12" s="2008" t="s">
        <v>499</v>
      </c>
      <c r="C12" s="2009"/>
      <c r="D12" s="2010"/>
      <c r="E12" s="350"/>
      <c r="F12" s="351"/>
      <c r="G12" s="352"/>
      <c r="H12" s="353"/>
    </row>
    <row r="13" spans="1:8" ht="18" customHeight="1">
      <c r="B13" s="2011"/>
      <c r="C13" s="2012"/>
      <c r="D13" s="2013"/>
      <c r="E13" s="354"/>
      <c r="F13" s="355"/>
      <c r="G13" s="356"/>
      <c r="H13" s="339"/>
    </row>
    <row r="14" spans="1:8" ht="18" customHeight="1" thickBot="1">
      <c r="B14" s="2014"/>
      <c r="C14" s="2015"/>
      <c r="D14" s="1875"/>
      <c r="E14" s="357"/>
      <c r="F14" s="358"/>
      <c r="G14" s="348"/>
      <c r="H14" s="349"/>
    </row>
    <row r="15" spans="1:8" ht="18" customHeight="1" thickTop="1">
      <c r="B15" s="2008" t="s">
        <v>500</v>
      </c>
      <c r="C15" s="2009"/>
      <c r="D15" s="2010"/>
      <c r="E15" s="350"/>
      <c r="F15" s="351"/>
      <c r="G15" s="352"/>
      <c r="H15" s="353"/>
    </row>
    <row r="16" spans="1:8" ht="18" customHeight="1">
      <c r="B16" s="2011"/>
      <c r="C16" s="2012"/>
      <c r="D16" s="2013"/>
      <c r="E16" s="359"/>
      <c r="F16" s="360"/>
      <c r="G16" s="361"/>
      <c r="H16" s="362"/>
    </row>
    <row r="17" spans="2:10" ht="18" customHeight="1" thickBot="1">
      <c r="B17" s="2014"/>
      <c r="C17" s="2015"/>
      <c r="D17" s="1875"/>
      <c r="E17" s="363"/>
      <c r="F17" s="363"/>
      <c r="G17" s="364"/>
      <c r="H17" s="365"/>
    </row>
    <row r="18" spans="2:10" ht="18" customHeight="1" thickTop="1" thickBot="1">
      <c r="B18" s="2025" t="s">
        <v>501</v>
      </c>
      <c r="C18" s="2026"/>
      <c r="D18" s="2027"/>
      <c r="E18" s="366"/>
      <c r="F18" s="366"/>
      <c r="G18" s="367"/>
      <c r="H18" s="368"/>
    </row>
    <row r="19" spans="2:10" ht="9" customHeight="1">
      <c r="D19" s="326"/>
      <c r="E19" s="326"/>
      <c r="F19" s="326"/>
      <c r="G19" s="326"/>
    </row>
    <row r="20" spans="2:10" s="327" customFormat="1" ht="16.5" customHeight="1">
      <c r="B20" s="327" t="s">
        <v>92</v>
      </c>
      <c r="C20" s="328" t="s">
        <v>492</v>
      </c>
      <c r="D20" s="1877" t="s">
        <v>502</v>
      </c>
      <c r="E20" s="1877"/>
      <c r="F20" s="1877"/>
      <c r="G20" s="1877"/>
      <c r="H20" s="1877"/>
    </row>
    <row r="21" spans="2:10" s="327" customFormat="1" ht="19.5" customHeight="1">
      <c r="C21" s="328" t="s">
        <v>192</v>
      </c>
      <c r="D21" s="1792" t="s">
        <v>503</v>
      </c>
      <c r="E21" s="1792"/>
      <c r="F21" s="1792"/>
      <c r="G21" s="1792"/>
      <c r="H21" s="1792"/>
    </row>
    <row r="22" spans="2:10" ht="40.5" customHeight="1">
      <c r="C22" s="328" t="s">
        <v>504</v>
      </c>
      <c r="D22" s="1792" t="s">
        <v>505</v>
      </c>
      <c r="E22" s="1792"/>
      <c r="F22" s="1792"/>
      <c r="G22" s="1792"/>
      <c r="H22" s="1792"/>
    </row>
    <row r="23" spans="2:10" ht="40.5" customHeight="1">
      <c r="C23" s="328" t="s">
        <v>166</v>
      </c>
      <c r="D23" s="1792" t="s">
        <v>823</v>
      </c>
      <c r="E23" s="1792"/>
      <c r="F23" s="1792"/>
      <c r="G23" s="1792"/>
      <c r="H23" s="1792"/>
    </row>
    <row r="24" spans="2:10" ht="12.5">
      <c r="C24" s="328" t="s">
        <v>507</v>
      </c>
      <c r="D24" s="1877" t="s">
        <v>48</v>
      </c>
      <c r="E24" s="1877"/>
      <c r="F24" s="1877"/>
      <c r="G24" s="1877"/>
      <c r="H24" s="1877"/>
      <c r="I24" s="1877"/>
      <c r="J24" s="40"/>
    </row>
    <row r="25" spans="2:10" ht="23">
      <c r="C25" s="766" t="s">
        <v>506</v>
      </c>
      <c r="D25" s="2024" t="s">
        <v>814</v>
      </c>
      <c r="E25" s="2024"/>
      <c r="F25" s="2024"/>
      <c r="G25" s="2024"/>
      <c r="H25" s="2024"/>
      <c r="I25" s="767"/>
      <c r="J25" s="767"/>
    </row>
  </sheetData>
  <mergeCells count="13">
    <mergeCell ref="D24:I24"/>
    <mergeCell ref="D25:H25"/>
    <mergeCell ref="B18:D18"/>
    <mergeCell ref="D20:H20"/>
    <mergeCell ref="D21:H21"/>
    <mergeCell ref="D22:H22"/>
    <mergeCell ref="D23:H23"/>
    <mergeCell ref="B15:D17"/>
    <mergeCell ref="B4:D4"/>
    <mergeCell ref="A5:A8"/>
    <mergeCell ref="B5:D8"/>
    <mergeCell ref="B9:D11"/>
    <mergeCell ref="B12:D14"/>
  </mergeCells>
  <phoneticPr fontId="14"/>
  <pageMargins left="0.78740157480314965" right="0.39370078740157483" top="0.98425196850393704" bottom="0.98425196850393704" header="0.51181102362204722" footer="0.51181102362204722"/>
  <pageSetup paperSize="9" scale="88" orientation="landscape" r:id="rId1"/>
  <headerFooter alignWithMargins="0"/>
  <ignoredErrors>
    <ignoredError sqref="C20:C24"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85B8A4-0AD6-4F59-9AAA-846F5B4635D3}">
  <sheetPr codeName="Sheet2">
    <pageSetUpPr fitToPage="1"/>
  </sheetPr>
  <dimension ref="A1:G19"/>
  <sheetViews>
    <sheetView view="pageBreakPreview" topLeftCell="A7" zoomScaleNormal="100" zoomScaleSheetLayoutView="100" workbookViewId="0"/>
  </sheetViews>
  <sheetFormatPr defaultRowHeight="21" customHeight="1"/>
  <cols>
    <col min="1" max="1" width="4.08203125" style="132" customWidth="1"/>
    <col min="2" max="2" width="4.08203125" style="133" customWidth="1"/>
    <col min="3" max="3" width="105.08203125" style="138" customWidth="1"/>
    <col min="4" max="4" width="4.08203125" style="132" customWidth="1"/>
    <col min="5" max="256" width="8.83203125" style="132"/>
    <col min="257" max="257" width="4.08203125" style="132" customWidth="1"/>
    <col min="258" max="258" width="105.08203125" style="132" customWidth="1"/>
    <col min="259" max="512" width="8.83203125" style="132"/>
    <col min="513" max="513" width="4.08203125" style="132" customWidth="1"/>
    <col min="514" max="514" width="105.08203125" style="132" customWidth="1"/>
    <col min="515" max="768" width="8.83203125" style="132"/>
    <col min="769" max="769" width="4.08203125" style="132" customWidth="1"/>
    <col min="770" max="770" width="105.08203125" style="132" customWidth="1"/>
    <col min="771" max="1024" width="8.83203125" style="132"/>
    <col min="1025" max="1025" width="4.08203125" style="132" customWidth="1"/>
    <col min="1026" max="1026" width="105.08203125" style="132" customWidth="1"/>
    <col min="1027" max="1280" width="8.83203125" style="132"/>
    <col min="1281" max="1281" width="4.08203125" style="132" customWidth="1"/>
    <col min="1282" max="1282" width="105.08203125" style="132" customWidth="1"/>
    <col min="1283" max="1536" width="8.83203125" style="132"/>
    <col min="1537" max="1537" width="4.08203125" style="132" customWidth="1"/>
    <col min="1538" max="1538" width="105.08203125" style="132" customWidth="1"/>
    <col min="1539" max="1792" width="8.83203125" style="132"/>
    <col min="1793" max="1793" width="4.08203125" style="132" customWidth="1"/>
    <col min="1794" max="1794" width="105.08203125" style="132" customWidth="1"/>
    <col min="1795" max="2048" width="8.83203125" style="132"/>
    <col min="2049" max="2049" width="4.08203125" style="132" customWidth="1"/>
    <col min="2050" max="2050" width="105.08203125" style="132" customWidth="1"/>
    <col min="2051" max="2304" width="8.83203125" style="132"/>
    <col min="2305" max="2305" width="4.08203125" style="132" customWidth="1"/>
    <col min="2306" max="2306" width="105.08203125" style="132" customWidth="1"/>
    <col min="2307" max="2560" width="8.83203125" style="132"/>
    <col min="2561" max="2561" width="4.08203125" style="132" customWidth="1"/>
    <col min="2562" max="2562" width="105.08203125" style="132" customWidth="1"/>
    <col min="2563" max="2816" width="8.83203125" style="132"/>
    <col min="2817" max="2817" width="4.08203125" style="132" customWidth="1"/>
    <col min="2818" max="2818" width="105.08203125" style="132" customWidth="1"/>
    <col min="2819" max="3072" width="8.83203125" style="132"/>
    <col min="3073" max="3073" width="4.08203125" style="132" customWidth="1"/>
    <col min="3074" max="3074" width="105.08203125" style="132" customWidth="1"/>
    <col min="3075" max="3328" width="8.83203125" style="132"/>
    <col min="3329" max="3329" width="4.08203125" style="132" customWidth="1"/>
    <col min="3330" max="3330" width="105.08203125" style="132" customWidth="1"/>
    <col min="3331" max="3584" width="8.83203125" style="132"/>
    <col min="3585" max="3585" width="4.08203125" style="132" customWidth="1"/>
    <col min="3586" max="3586" width="105.08203125" style="132" customWidth="1"/>
    <col min="3587" max="3840" width="8.83203125" style="132"/>
    <col min="3841" max="3841" width="4.08203125" style="132" customWidth="1"/>
    <col min="3842" max="3842" width="105.08203125" style="132" customWidth="1"/>
    <col min="3843" max="4096" width="8.83203125" style="132"/>
    <col min="4097" max="4097" width="4.08203125" style="132" customWidth="1"/>
    <col min="4098" max="4098" width="105.08203125" style="132" customWidth="1"/>
    <col min="4099" max="4352" width="8.83203125" style="132"/>
    <col min="4353" max="4353" width="4.08203125" style="132" customWidth="1"/>
    <col min="4354" max="4354" width="105.08203125" style="132" customWidth="1"/>
    <col min="4355" max="4608" width="8.83203125" style="132"/>
    <col min="4609" max="4609" width="4.08203125" style="132" customWidth="1"/>
    <col min="4610" max="4610" width="105.08203125" style="132" customWidth="1"/>
    <col min="4611" max="4864" width="8.83203125" style="132"/>
    <col min="4865" max="4865" width="4.08203125" style="132" customWidth="1"/>
    <col min="4866" max="4866" width="105.08203125" style="132" customWidth="1"/>
    <col min="4867" max="5120" width="8.83203125" style="132"/>
    <col min="5121" max="5121" width="4.08203125" style="132" customWidth="1"/>
    <col min="5122" max="5122" width="105.08203125" style="132" customWidth="1"/>
    <col min="5123" max="5376" width="8.83203125" style="132"/>
    <col min="5377" max="5377" width="4.08203125" style="132" customWidth="1"/>
    <col min="5378" max="5378" width="105.08203125" style="132" customWidth="1"/>
    <col min="5379" max="5632" width="8.83203125" style="132"/>
    <col min="5633" max="5633" width="4.08203125" style="132" customWidth="1"/>
    <col min="5634" max="5634" width="105.08203125" style="132" customWidth="1"/>
    <col min="5635" max="5888" width="8.83203125" style="132"/>
    <col min="5889" max="5889" width="4.08203125" style="132" customWidth="1"/>
    <col min="5890" max="5890" width="105.08203125" style="132" customWidth="1"/>
    <col min="5891" max="6144" width="8.83203125" style="132"/>
    <col min="6145" max="6145" width="4.08203125" style="132" customWidth="1"/>
    <col min="6146" max="6146" width="105.08203125" style="132" customWidth="1"/>
    <col min="6147" max="6400" width="8.83203125" style="132"/>
    <col min="6401" max="6401" width="4.08203125" style="132" customWidth="1"/>
    <col min="6402" max="6402" width="105.08203125" style="132" customWidth="1"/>
    <col min="6403" max="6656" width="8.83203125" style="132"/>
    <col min="6657" max="6657" width="4.08203125" style="132" customWidth="1"/>
    <col min="6658" max="6658" width="105.08203125" style="132" customWidth="1"/>
    <col min="6659" max="6912" width="8.83203125" style="132"/>
    <col min="6913" max="6913" width="4.08203125" style="132" customWidth="1"/>
    <col min="6914" max="6914" width="105.08203125" style="132" customWidth="1"/>
    <col min="6915" max="7168" width="8.83203125" style="132"/>
    <col min="7169" max="7169" width="4.08203125" style="132" customWidth="1"/>
    <col min="7170" max="7170" width="105.08203125" style="132" customWidth="1"/>
    <col min="7171" max="7424" width="8.83203125" style="132"/>
    <col min="7425" max="7425" width="4.08203125" style="132" customWidth="1"/>
    <col min="7426" max="7426" width="105.08203125" style="132" customWidth="1"/>
    <col min="7427" max="7680" width="8.83203125" style="132"/>
    <col min="7681" max="7681" width="4.08203125" style="132" customWidth="1"/>
    <col min="7682" max="7682" width="105.08203125" style="132" customWidth="1"/>
    <col min="7683" max="7936" width="8.83203125" style="132"/>
    <col min="7937" max="7937" width="4.08203125" style="132" customWidth="1"/>
    <col min="7938" max="7938" width="105.08203125" style="132" customWidth="1"/>
    <col min="7939" max="8192" width="8.83203125" style="132"/>
    <col min="8193" max="8193" width="4.08203125" style="132" customWidth="1"/>
    <col min="8194" max="8194" width="105.08203125" style="132" customWidth="1"/>
    <col min="8195" max="8448" width="8.83203125" style="132"/>
    <col min="8449" max="8449" width="4.08203125" style="132" customWidth="1"/>
    <col min="8450" max="8450" width="105.08203125" style="132" customWidth="1"/>
    <col min="8451" max="8704" width="8.83203125" style="132"/>
    <col min="8705" max="8705" width="4.08203125" style="132" customWidth="1"/>
    <col min="8706" max="8706" width="105.08203125" style="132" customWidth="1"/>
    <col min="8707" max="8960" width="8.83203125" style="132"/>
    <col min="8961" max="8961" width="4.08203125" style="132" customWidth="1"/>
    <col min="8962" max="8962" width="105.08203125" style="132" customWidth="1"/>
    <col min="8963" max="9216" width="8.83203125" style="132"/>
    <col min="9217" max="9217" width="4.08203125" style="132" customWidth="1"/>
    <col min="9218" max="9218" width="105.08203125" style="132" customWidth="1"/>
    <col min="9219" max="9472" width="8.83203125" style="132"/>
    <col min="9473" max="9473" width="4.08203125" style="132" customWidth="1"/>
    <col min="9474" max="9474" width="105.08203125" style="132" customWidth="1"/>
    <col min="9475" max="9728" width="8.83203125" style="132"/>
    <col min="9729" max="9729" width="4.08203125" style="132" customWidth="1"/>
    <col min="9730" max="9730" width="105.08203125" style="132" customWidth="1"/>
    <col min="9731" max="9984" width="8.83203125" style="132"/>
    <col min="9985" max="9985" width="4.08203125" style="132" customWidth="1"/>
    <col min="9986" max="9986" width="105.08203125" style="132" customWidth="1"/>
    <col min="9987" max="10240" width="8.83203125" style="132"/>
    <col min="10241" max="10241" width="4.08203125" style="132" customWidth="1"/>
    <col min="10242" max="10242" width="105.08203125" style="132" customWidth="1"/>
    <col min="10243" max="10496" width="8.83203125" style="132"/>
    <col min="10497" max="10497" width="4.08203125" style="132" customWidth="1"/>
    <col min="10498" max="10498" width="105.08203125" style="132" customWidth="1"/>
    <col min="10499" max="10752" width="8.83203125" style="132"/>
    <col min="10753" max="10753" width="4.08203125" style="132" customWidth="1"/>
    <col min="10754" max="10754" width="105.08203125" style="132" customWidth="1"/>
    <col min="10755" max="11008" width="8.83203125" style="132"/>
    <col min="11009" max="11009" width="4.08203125" style="132" customWidth="1"/>
    <col min="11010" max="11010" width="105.08203125" style="132" customWidth="1"/>
    <col min="11011" max="11264" width="8.83203125" style="132"/>
    <col min="11265" max="11265" width="4.08203125" style="132" customWidth="1"/>
    <col min="11266" max="11266" width="105.08203125" style="132" customWidth="1"/>
    <col min="11267" max="11520" width="8.83203125" style="132"/>
    <col min="11521" max="11521" width="4.08203125" style="132" customWidth="1"/>
    <col min="11522" max="11522" width="105.08203125" style="132" customWidth="1"/>
    <col min="11523" max="11776" width="8.83203125" style="132"/>
    <col min="11777" max="11777" width="4.08203125" style="132" customWidth="1"/>
    <col min="11778" max="11778" width="105.08203125" style="132" customWidth="1"/>
    <col min="11779" max="12032" width="8.83203125" style="132"/>
    <col min="12033" max="12033" width="4.08203125" style="132" customWidth="1"/>
    <col min="12034" max="12034" width="105.08203125" style="132" customWidth="1"/>
    <col min="12035" max="12288" width="8.83203125" style="132"/>
    <col min="12289" max="12289" width="4.08203125" style="132" customWidth="1"/>
    <col min="12290" max="12290" width="105.08203125" style="132" customWidth="1"/>
    <col min="12291" max="12544" width="8.83203125" style="132"/>
    <col min="12545" max="12545" width="4.08203125" style="132" customWidth="1"/>
    <col min="12546" max="12546" width="105.08203125" style="132" customWidth="1"/>
    <col min="12547" max="12800" width="8.83203125" style="132"/>
    <col min="12801" max="12801" width="4.08203125" style="132" customWidth="1"/>
    <col min="12802" max="12802" width="105.08203125" style="132" customWidth="1"/>
    <col min="12803" max="13056" width="8.83203125" style="132"/>
    <col min="13057" max="13057" width="4.08203125" style="132" customWidth="1"/>
    <col min="13058" max="13058" width="105.08203125" style="132" customWidth="1"/>
    <col min="13059" max="13312" width="8.83203125" style="132"/>
    <col min="13313" max="13313" width="4.08203125" style="132" customWidth="1"/>
    <col min="13314" max="13314" width="105.08203125" style="132" customWidth="1"/>
    <col min="13315" max="13568" width="8.83203125" style="132"/>
    <col min="13569" max="13569" width="4.08203125" style="132" customWidth="1"/>
    <col min="13570" max="13570" width="105.08203125" style="132" customWidth="1"/>
    <col min="13571" max="13824" width="8.83203125" style="132"/>
    <col min="13825" max="13825" width="4.08203125" style="132" customWidth="1"/>
    <col min="13826" max="13826" width="105.08203125" style="132" customWidth="1"/>
    <col min="13827" max="14080" width="8.83203125" style="132"/>
    <col min="14081" max="14081" width="4.08203125" style="132" customWidth="1"/>
    <col min="14082" max="14082" width="105.08203125" style="132" customWidth="1"/>
    <col min="14083" max="14336" width="8.83203125" style="132"/>
    <col min="14337" max="14337" width="4.08203125" style="132" customWidth="1"/>
    <col min="14338" max="14338" width="105.08203125" style="132" customWidth="1"/>
    <col min="14339" max="14592" width="8.83203125" style="132"/>
    <col min="14593" max="14593" width="4.08203125" style="132" customWidth="1"/>
    <col min="14594" max="14594" width="105.08203125" style="132" customWidth="1"/>
    <col min="14595" max="14848" width="8.83203125" style="132"/>
    <col min="14849" max="14849" width="4.08203125" style="132" customWidth="1"/>
    <col min="14850" max="14850" width="105.08203125" style="132" customWidth="1"/>
    <col min="14851" max="15104" width="8.83203125" style="132"/>
    <col min="15105" max="15105" width="4.08203125" style="132" customWidth="1"/>
    <col min="15106" max="15106" width="105.08203125" style="132" customWidth="1"/>
    <col min="15107" max="15360" width="8.83203125" style="132"/>
    <col min="15361" max="15361" width="4.08203125" style="132" customWidth="1"/>
    <col min="15362" max="15362" width="105.08203125" style="132" customWidth="1"/>
    <col min="15363" max="15616" width="8.83203125" style="132"/>
    <col min="15617" max="15617" width="4.08203125" style="132" customWidth="1"/>
    <col min="15618" max="15618" width="105.08203125" style="132" customWidth="1"/>
    <col min="15619" max="15872" width="8.83203125" style="132"/>
    <col min="15873" max="15873" width="4.08203125" style="132" customWidth="1"/>
    <col min="15874" max="15874" width="105.08203125" style="132" customWidth="1"/>
    <col min="15875" max="16128" width="8.83203125" style="132"/>
    <col min="16129" max="16129" width="4.08203125" style="132" customWidth="1"/>
    <col min="16130" max="16130" width="105.08203125" style="132" customWidth="1"/>
    <col min="16131" max="16383" width="8.83203125" style="132"/>
    <col min="16384" max="16384" width="8.83203125" style="132" customWidth="1"/>
  </cols>
  <sheetData>
    <row r="1" spans="1:7" ht="21" customHeight="1">
      <c r="B1" s="1546" t="s">
        <v>243</v>
      </c>
      <c r="C1" s="1546"/>
    </row>
    <row r="2" spans="1:7" ht="21" customHeight="1">
      <c r="C2" s="134"/>
    </row>
    <row r="3" spans="1:7" ht="21" customHeight="1">
      <c r="B3" s="135"/>
      <c r="C3" s="136"/>
    </row>
    <row r="4" spans="1:7" ht="65">
      <c r="A4" s="137"/>
      <c r="B4" s="457" t="s">
        <v>514</v>
      </c>
      <c r="C4" s="458" t="s">
        <v>557</v>
      </c>
      <c r="D4" s="138" t="s">
        <v>244</v>
      </c>
      <c r="E4" s="1547"/>
      <c r="F4" s="1547"/>
      <c r="G4" s="1547"/>
    </row>
    <row r="5" spans="1:7" ht="48">
      <c r="A5" s="137"/>
      <c r="B5" s="457" t="s">
        <v>245</v>
      </c>
      <c r="C5" s="459" t="s">
        <v>548</v>
      </c>
      <c r="D5" s="138" t="s">
        <v>246</v>
      </c>
      <c r="E5" s="1547"/>
      <c r="F5" s="1547"/>
      <c r="G5" s="1547"/>
    </row>
    <row r="6" spans="1:7" ht="36">
      <c r="A6" s="137"/>
      <c r="B6" s="457" t="s">
        <v>55</v>
      </c>
      <c r="C6" s="458" t="s">
        <v>247</v>
      </c>
      <c r="D6" s="138" t="s">
        <v>244</v>
      </c>
    </row>
    <row r="7" spans="1:7" ht="39">
      <c r="A7" s="137"/>
      <c r="B7" s="457" t="s">
        <v>87</v>
      </c>
      <c r="C7" s="458" t="s">
        <v>248</v>
      </c>
      <c r="D7" s="138" t="s">
        <v>244</v>
      </c>
    </row>
    <row r="8" spans="1:7" ht="36">
      <c r="A8" s="137"/>
      <c r="B8" s="460" t="s">
        <v>164</v>
      </c>
      <c r="C8" s="459" t="s">
        <v>249</v>
      </c>
      <c r="D8" s="138" t="s">
        <v>244</v>
      </c>
    </row>
    <row r="9" spans="1:7" s="140" customFormat="1" ht="39">
      <c r="A9" s="139"/>
      <c r="B9" s="457" t="s">
        <v>250</v>
      </c>
      <c r="C9" s="459" t="s">
        <v>251</v>
      </c>
      <c r="D9" s="138" t="s">
        <v>244</v>
      </c>
    </row>
    <row r="10" spans="1:7" s="142" customFormat="1" ht="52">
      <c r="A10" s="141"/>
      <c r="B10" s="457" t="s">
        <v>252</v>
      </c>
      <c r="C10" s="459" t="s">
        <v>253</v>
      </c>
      <c r="D10" s="138"/>
    </row>
    <row r="11" spans="1:7" s="140" customFormat="1" ht="52">
      <c r="A11" s="139"/>
      <c r="B11" s="457" t="s">
        <v>228</v>
      </c>
      <c r="C11" s="459" t="s">
        <v>687</v>
      </c>
      <c r="D11" s="138" t="s">
        <v>244</v>
      </c>
    </row>
    <row r="12" spans="1:7" s="140" customFormat="1" ht="65">
      <c r="A12" s="139"/>
      <c r="B12" s="457" t="s">
        <v>524</v>
      </c>
      <c r="C12" s="459" t="s">
        <v>558</v>
      </c>
      <c r="D12" s="138"/>
    </row>
    <row r="13" spans="1:7" s="399" customFormat="1" ht="33.65" customHeight="1">
      <c r="A13" s="398"/>
      <c r="B13" s="457" t="s">
        <v>525</v>
      </c>
      <c r="C13" s="459" t="s">
        <v>530</v>
      </c>
      <c r="D13" s="461" t="s">
        <v>549</v>
      </c>
    </row>
    <row r="14" spans="1:7" s="399" customFormat="1" ht="16" customHeight="1">
      <c r="A14" s="398"/>
      <c r="B14" s="467" t="s">
        <v>526</v>
      </c>
      <c r="C14" s="465" t="s">
        <v>527</v>
      </c>
    </row>
    <row r="15" spans="1:7" s="399" customFormat="1" ht="26">
      <c r="A15" s="398"/>
      <c r="B15" s="468" t="s">
        <v>529</v>
      </c>
      <c r="C15" s="466" t="s">
        <v>528</v>
      </c>
    </row>
    <row r="16" spans="1:7" ht="9" customHeight="1">
      <c r="A16" s="398"/>
      <c r="C16" s="143"/>
    </row>
    <row r="17" spans="1:3" ht="15.75" customHeight="1">
      <c r="A17" s="137"/>
    </row>
    <row r="18" spans="1:3" ht="15.75" customHeight="1">
      <c r="C18" s="144"/>
    </row>
    <row r="19" spans="1:3" ht="15.75" customHeight="1"/>
  </sheetData>
  <mergeCells count="2">
    <mergeCell ref="B1:C1"/>
    <mergeCell ref="E4:G5"/>
  </mergeCells>
  <phoneticPr fontId="6"/>
  <printOptions horizontalCentered="1"/>
  <pageMargins left="0.78740157480314965" right="0.78740157480314965" top="0.78740157480314965" bottom="0.98425196850393704" header="0.51181102362204722" footer="0.51181102362204722"/>
  <pageSetup paperSize="9" scale="78" firstPageNumber="49" orientation="landscape" useFirstPageNumber="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3B33BD-28DB-459D-9B3D-8DB5849B8110}">
  <sheetPr codeName="Sheet3">
    <pageSetUpPr fitToPage="1"/>
  </sheetPr>
  <dimension ref="B1:H7"/>
  <sheetViews>
    <sheetView view="pageBreakPreview" zoomScaleNormal="70" zoomScaleSheetLayoutView="100" workbookViewId="0"/>
  </sheetViews>
  <sheetFormatPr defaultColWidth="9" defaultRowHeight="13"/>
  <cols>
    <col min="1" max="1" width="0.58203125" style="148" customWidth="1"/>
    <col min="2" max="2" width="27.08203125" style="148" customWidth="1"/>
    <col min="3" max="3" width="21.33203125" style="148" customWidth="1"/>
    <col min="4" max="7" width="20.5" style="148" customWidth="1"/>
    <col min="8" max="8" width="22" style="148" customWidth="1"/>
    <col min="9" max="16384" width="9" style="148"/>
  </cols>
  <sheetData>
    <row r="1" spans="2:8" ht="39.75" customHeight="1">
      <c r="B1" s="149" t="s">
        <v>685</v>
      </c>
    </row>
    <row r="2" spans="2:8" ht="30.75" customHeight="1">
      <c r="B2" s="185"/>
      <c r="C2" s="1548" t="s">
        <v>254</v>
      </c>
      <c r="D2" s="1550" t="s">
        <v>255</v>
      </c>
      <c r="E2" s="1551"/>
      <c r="F2" s="1551"/>
      <c r="G2" s="1551"/>
      <c r="H2" s="1548" t="s">
        <v>556</v>
      </c>
    </row>
    <row r="3" spans="2:8" ht="72.75" customHeight="1">
      <c r="B3" s="186"/>
      <c r="C3" s="1549"/>
      <c r="D3" s="187" t="s">
        <v>256</v>
      </c>
      <c r="E3" s="187" t="s">
        <v>257</v>
      </c>
      <c r="F3" s="187" t="s">
        <v>258</v>
      </c>
      <c r="G3" s="781" t="s">
        <v>773</v>
      </c>
      <c r="H3" s="1549"/>
    </row>
    <row r="4" spans="2:8" ht="108" customHeight="1">
      <c r="B4" s="188" t="s">
        <v>259</v>
      </c>
      <c r="C4" s="189" t="s">
        <v>260</v>
      </c>
      <c r="D4" s="189" t="s">
        <v>261</v>
      </c>
      <c r="E4" s="189" t="s">
        <v>260</v>
      </c>
      <c r="F4" s="189" t="s">
        <v>260</v>
      </c>
      <c r="G4" s="189" t="s">
        <v>260</v>
      </c>
      <c r="H4" s="189" t="s">
        <v>260</v>
      </c>
    </row>
    <row r="5" spans="2:8" ht="108" customHeight="1">
      <c r="B5" s="188" t="s">
        <v>262</v>
      </c>
      <c r="C5" s="189" t="s">
        <v>260</v>
      </c>
      <c r="D5" s="189" t="s">
        <v>263</v>
      </c>
      <c r="E5" s="189" t="s">
        <v>551</v>
      </c>
      <c r="F5" s="189" t="s">
        <v>260</v>
      </c>
      <c r="G5" s="189" t="s">
        <v>260</v>
      </c>
      <c r="H5" s="189" t="s">
        <v>260</v>
      </c>
    </row>
    <row r="6" spans="2:8" ht="108" customHeight="1">
      <c r="B6" s="188" t="s">
        <v>265</v>
      </c>
      <c r="C6" s="189" t="s">
        <v>266</v>
      </c>
      <c r="D6" s="189" t="s">
        <v>267</v>
      </c>
      <c r="E6" s="189" t="s">
        <v>264</v>
      </c>
      <c r="F6" s="189" t="s">
        <v>266</v>
      </c>
      <c r="G6" s="189" t="s">
        <v>266</v>
      </c>
      <c r="H6" s="189" t="s">
        <v>266</v>
      </c>
    </row>
    <row r="7" spans="2:8">
      <c r="B7" s="1552" t="s">
        <v>686</v>
      </c>
      <c r="C7" s="1552"/>
      <c r="D7" s="1552"/>
      <c r="E7" s="1552"/>
      <c r="F7" s="1552"/>
      <c r="G7" s="1552"/>
      <c r="H7" s="1552"/>
    </row>
  </sheetData>
  <mergeCells count="4">
    <mergeCell ref="C2:C3"/>
    <mergeCell ref="D2:G2"/>
    <mergeCell ref="H2:H3"/>
    <mergeCell ref="B7:H7"/>
  </mergeCells>
  <phoneticPr fontId="14"/>
  <pageMargins left="0.7" right="0.7" top="0.75" bottom="0.75" header="0.3" footer="0.3"/>
  <pageSetup paperSize="9" scale="7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5B4B40-8011-4DFF-AB38-1B09DCEDFC84}">
  <sheetPr codeName="Sheet4">
    <pageSetUpPr fitToPage="1"/>
  </sheetPr>
  <dimension ref="A1:E24"/>
  <sheetViews>
    <sheetView view="pageBreakPreview" zoomScaleNormal="100" zoomScaleSheetLayoutView="100" workbookViewId="0"/>
  </sheetViews>
  <sheetFormatPr defaultRowHeight="12"/>
  <cols>
    <col min="1" max="1" width="13.83203125" style="14" customWidth="1"/>
    <col min="2" max="2" width="4.58203125" style="14" customWidth="1"/>
    <col min="3" max="3" width="3.33203125" style="145" customWidth="1"/>
    <col min="4" max="4" width="102" style="14" bestFit="1" customWidth="1"/>
    <col min="5" max="256" width="8.83203125" style="14"/>
    <col min="257" max="257" width="13.83203125" style="14" customWidth="1"/>
    <col min="258" max="258" width="4.58203125" style="14" customWidth="1"/>
    <col min="259" max="259" width="3.33203125" style="14" customWidth="1"/>
    <col min="260" max="260" width="81.83203125" style="14" customWidth="1"/>
    <col min="261" max="512" width="8.83203125" style="14"/>
    <col min="513" max="513" width="13.83203125" style="14" customWidth="1"/>
    <col min="514" max="514" width="4.58203125" style="14" customWidth="1"/>
    <col min="515" max="515" width="3.33203125" style="14" customWidth="1"/>
    <col min="516" max="516" width="81.83203125" style="14" customWidth="1"/>
    <col min="517" max="768" width="8.83203125" style="14"/>
    <col min="769" max="769" width="13.83203125" style="14" customWidth="1"/>
    <col min="770" max="770" width="4.58203125" style="14" customWidth="1"/>
    <col min="771" max="771" width="3.33203125" style="14" customWidth="1"/>
    <col min="772" max="772" width="81.83203125" style="14" customWidth="1"/>
    <col min="773" max="1024" width="8.83203125" style="14"/>
    <col min="1025" max="1025" width="13.83203125" style="14" customWidth="1"/>
    <col min="1026" max="1026" width="4.58203125" style="14" customWidth="1"/>
    <col min="1027" max="1027" width="3.33203125" style="14" customWidth="1"/>
    <col min="1028" max="1028" width="81.83203125" style="14" customWidth="1"/>
    <col min="1029" max="1280" width="8.83203125" style="14"/>
    <col min="1281" max="1281" width="13.83203125" style="14" customWidth="1"/>
    <col min="1282" max="1282" width="4.58203125" style="14" customWidth="1"/>
    <col min="1283" max="1283" width="3.33203125" style="14" customWidth="1"/>
    <col min="1284" max="1284" width="81.83203125" style="14" customWidth="1"/>
    <col min="1285" max="1536" width="8.83203125" style="14"/>
    <col min="1537" max="1537" width="13.83203125" style="14" customWidth="1"/>
    <col min="1538" max="1538" width="4.58203125" style="14" customWidth="1"/>
    <col min="1539" max="1539" width="3.33203125" style="14" customWidth="1"/>
    <col min="1540" max="1540" width="81.83203125" style="14" customWidth="1"/>
    <col min="1541" max="1792" width="8.83203125" style="14"/>
    <col min="1793" max="1793" width="13.83203125" style="14" customWidth="1"/>
    <col min="1794" max="1794" width="4.58203125" style="14" customWidth="1"/>
    <col min="1795" max="1795" width="3.33203125" style="14" customWidth="1"/>
    <col min="1796" max="1796" width="81.83203125" style="14" customWidth="1"/>
    <col min="1797" max="2048" width="8.83203125" style="14"/>
    <col min="2049" max="2049" width="13.83203125" style="14" customWidth="1"/>
    <col min="2050" max="2050" width="4.58203125" style="14" customWidth="1"/>
    <col min="2051" max="2051" width="3.33203125" style="14" customWidth="1"/>
    <col min="2052" max="2052" width="81.83203125" style="14" customWidth="1"/>
    <col min="2053" max="2304" width="8.83203125" style="14"/>
    <col min="2305" max="2305" width="13.83203125" style="14" customWidth="1"/>
    <col min="2306" max="2306" width="4.58203125" style="14" customWidth="1"/>
    <col min="2307" max="2307" width="3.33203125" style="14" customWidth="1"/>
    <col min="2308" max="2308" width="81.83203125" style="14" customWidth="1"/>
    <col min="2309" max="2560" width="8.83203125" style="14"/>
    <col min="2561" max="2561" width="13.83203125" style="14" customWidth="1"/>
    <col min="2562" max="2562" width="4.58203125" style="14" customWidth="1"/>
    <col min="2563" max="2563" width="3.33203125" style="14" customWidth="1"/>
    <col min="2564" max="2564" width="81.83203125" style="14" customWidth="1"/>
    <col min="2565" max="2816" width="8.83203125" style="14"/>
    <col min="2817" max="2817" width="13.83203125" style="14" customWidth="1"/>
    <col min="2818" max="2818" width="4.58203125" style="14" customWidth="1"/>
    <col min="2819" max="2819" width="3.33203125" style="14" customWidth="1"/>
    <col min="2820" max="2820" width="81.83203125" style="14" customWidth="1"/>
    <col min="2821" max="3072" width="8.83203125" style="14"/>
    <col min="3073" max="3073" width="13.83203125" style="14" customWidth="1"/>
    <col min="3074" max="3074" width="4.58203125" style="14" customWidth="1"/>
    <col min="3075" max="3075" width="3.33203125" style="14" customWidth="1"/>
    <col min="3076" max="3076" width="81.83203125" style="14" customWidth="1"/>
    <col min="3077" max="3328" width="8.83203125" style="14"/>
    <col min="3329" max="3329" width="13.83203125" style="14" customWidth="1"/>
    <col min="3330" max="3330" width="4.58203125" style="14" customWidth="1"/>
    <col min="3331" max="3331" width="3.33203125" style="14" customWidth="1"/>
    <col min="3332" max="3332" width="81.83203125" style="14" customWidth="1"/>
    <col min="3333" max="3584" width="8.83203125" style="14"/>
    <col min="3585" max="3585" width="13.83203125" style="14" customWidth="1"/>
    <col min="3586" max="3586" width="4.58203125" style="14" customWidth="1"/>
    <col min="3587" max="3587" width="3.33203125" style="14" customWidth="1"/>
    <col min="3588" max="3588" width="81.83203125" style="14" customWidth="1"/>
    <col min="3589" max="3840" width="8.83203125" style="14"/>
    <col min="3841" max="3841" width="13.83203125" style="14" customWidth="1"/>
    <col min="3842" max="3842" width="4.58203125" style="14" customWidth="1"/>
    <col min="3843" max="3843" width="3.33203125" style="14" customWidth="1"/>
    <col min="3844" max="3844" width="81.83203125" style="14" customWidth="1"/>
    <col min="3845" max="4096" width="8.83203125" style="14"/>
    <col min="4097" max="4097" width="13.83203125" style="14" customWidth="1"/>
    <col min="4098" max="4098" width="4.58203125" style="14" customWidth="1"/>
    <col min="4099" max="4099" width="3.33203125" style="14" customWidth="1"/>
    <col min="4100" max="4100" width="81.83203125" style="14" customWidth="1"/>
    <col min="4101" max="4352" width="8.83203125" style="14"/>
    <col min="4353" max="4353" width="13.83203125" style="14" customWidth="1"/>
    <col min="4354" max="4354" width="4.58203125" style="14" customWidth="1"/>
    <col min="4355" max="4355" width="3.33203125" style="14" customWidth="1"/>
    <col min="4356" max="4356" width="81.83203125" style="14" customWidth="1"/>
    <col min="4357" max="4608" width="8.83203125" style="14"/>
    <col min="4609" max="4609" width="13.83203125" style="14" customWidth="1"/>
    <col min="4610" max="4610" width="4.58203125" style="14" customWidth="1"/>
    <col min="4611" max="4611" width="3.33203125" style="14" customWidth="1"/>
    <col min="4612" max="4612" width="81.83203125" style="14" customWidth="1"/>
    <col min="4613" max="4864" width="8.83203125" style="14"/>
    <col min="4865" max="4865" width="13.83203125" style="14" customWidth="1"/>
    <col min="4866" max="4866" width="4.58203125" style="14" customWidth="1"/>
    <col min="4867" max="4867" width="3.33203125" style="14" customWidth="1"/>
    <col min="4868" max="4868" width="81.83203125" style="14" customWidth="1"/>
    <col min="4869" max="5120" width="8.83203125" style="14"/>
    <col min="5121" max="5121" width="13.83203125" style="14" customWidth="1"/>
    <col min="5122" max="5122" width="4.58203125" style="14" customWidth="1"/>
    <col min="5123" max="5123" width="3.33203125" style="14" customWidth="1"/>
    <col min="5124" max="5124" width="81.83203125" style="14" customWidth="1"/>
    <col min="5125" max="5376" width="8.83203125" style="14"/>
    <col min="5377" max="5377" width="13.83203125" style="14" customWidth="1"/>
    <col min="5378" max="5378" width="4.58203125" style="14" customWidth="1"/>
    <col min="5379" max="5379" width="3.33203125" style="14" customWidth="1"/>
    <col min="5380" max="5380" width="81.83203125" style="14" customWidth="1"/>
    <col min="5381" max="5632" width="8.83203125" style="14"/>
    <col min="5633" max="5633" width="13.83203125" style="14" customWidth="1"/>
    <col min="5634" max="5634" width="4.58203125" style="14" customWidth="1"/>
    <col min="5635" max="5635" width="3.33203125" style="14" customWidth="1"/>
    <col min="5636" max="5636" width="81.83203125" style="14" customWidth="1"/>
    <col min="5637" max="5888" width="8.83203125" style="14"/>
    <col min="5889" max="5889" width="13.83203125" style="14" customWidth="1"/>
    <col min="5890" max="5890" width="4.58203125" style="14" customWidth="1"/>
    <col min="5891" max="5891" width="3.33203125" style="14" customWidth="1"/>
    <col min="5892" max="5892" width="81.83203125" style="14" customWidth="1"/>
    <col min="5893" max="6144" width="8.83203125" style="14"/>
    <col min="6145" max="6145" width="13.83203125" style="14" customWidth="1"/>
    <col min="6146" max="6146" width="4.58203125" style="14" customWidth="1"/>
    <col min="6147" max="6147" width="3.33203125" style="14" customWidth="1"/>
    <col min="6148" max="6148" width="81.83203125" style="14" customWidth="1"/>
    <col min="6149" max="6400" width="8.83203125" style="14"/>
    <col min="6401" max="6401" width="13.83203125" style="14" customWidth="1"/>
    <col min="6402" max="6402" width="4.58203125" style="14" customWidth="1"/>
    <col min="6403" max="6403" width="3.33203125" style="14" customWidth="1"/>
    <col min="6404" max="6404" width="81.83203125" style="14" customWidth="1"/>
    <col min="6405" max="6656" width="8.83203125" style="14"/>
    <col min="6657" max="6657" width="13.83203125" style="14" customWidth="1"/>
    <col min="6658" max="6658" width="4.58203125" style="14" customWidth="1"/>
    <col min="6659" max="6659" width="3.33203125" style="14" customWidth="1"/>
    <col min="6660" max="6660" width="81.83203125" style="14" customWidth="1"/>
    <col min="6661" max="6912" width="8.83203125" style="14"/>
    <col min="6913" max="6913" width="13.83203125" style="14" customWidth="1"/>
    <col min="6914" max="6914" width="4.58203125" style="14" customWidth="1"/>
    <col min="6915" max="6915" width="3.33203125" style="14" customWidth="1"/>
    <col min="6916" max="6916" width="81.83203125" style="14" customWidth="1"/>
    <col min="6917" max="7168" width="8.83203125" style="14"/>
    <col min="7169" max="7169" width="13.83203125" style="14" customWidth="1"/>
    <col min="7170" max="7170" width="4.58203125" style="14" customWidth="1"/>
    <col min="7171" max="7171" width="3.33203125" style="14" customWidth="1"/>
    <col min="7172" max="7172" width="81.83203125" style="14" customWidth="1"/>
    <col min="7173" max="7424" width="8.83203125" style="14"/>
    <col min="7425" max="7425" width="13.83203125" style="14" customWidth="1"/>
    <col min="7426" max="7426" width="4.58203125" style="14" customWidth="1"/>
    <col min="7427" max="7427" width="3.33203125" style="14" customWidth="1"/>
    <col min="7428" max="7428" width="81.83203125" style="14" customWidth="1"/>
    <col min="7429" max="7680" width="8.83203125" style="14"/>
    <col min="7681" max="7681" width="13.83203125" style="14" customWidth="1"/>
    <col min="7682" max="7682" width="4.58203125" style="14" customWidth="1"/>
    <col min="7683" max="7683" width="3.33203125" style="14" customWidth="1"/>
    <col min="7684" max="7684" width="81.83203125" style="14" customWidth="1"/>
    <col min="7685" max="7936" width="8.83203125" style="14"/>
    <col min="7937" max="7937" width="13.83203125" style="14" customWidth="1"/>
    <col min="7938" max="7938" width="4.58203125" style="14" customWidth="1"/>
    <col min="7939" max="7939" width="3.33203125" style="14" customWidth="1"/>
    <col min="7940" max="7940" width="81.83203125" style="14" customWidth="1"/>
    <col min="7941" max="8192" width="8.83203125" style="14"/>
    <col min="8193" max="8193" width="13.83203125" style="14" customWidth="1"/>
    <col min="8194" max="8194" width="4.58203125" style="14" customWidth="1"/>
    <col min="8195" max="8195" width="3.33203125" style="14" customWidth="1"/>
    <col min="8196" max="8196" width="81.83203125" style="14" customWidth="1"/>
    <col min="8197" max="8448" width="8.83203125" style="14"/>
    <col min="8449" max="8449" width="13.83203125" style="14" customWidth="1"/>
    <col min="8450" max="8450" width="4.58203125" style="14" customWidth="1"/>
    <col min="8451" max="8451" width="3.33203125" style="14" customWidth="1"/>
    <col min="8452" max="8452" width="81.83203125" style="14" customWidth="1"/>
    <col min="8453" max="8704" width="8.83203125" style="14"/>
    <col min="8705" max="8705" width="13.83203125" style="14" customWidth="1"/>
    <col min="8706" max="8706" width="4.58203125" style="14" customWidth="1"/>
    <col min="8707" max="8707" width="3.33203125" style="14" customWidth="1"/>
    <col min="8708" max="8708" width="81.83203125" style="14" customWidth="1"/>
    <col min="8709" max="8960" width="8.83203125" style="14"/>
    <col min="8961" max="8961" width="13.83203125" style="14" customWidth="1"/>
    <col min="8962" max="8962" width="4.58203125" style="14" customWidth="1"/>
    <col min="8963" max="8963" width="3.33203125" style="14" customWidth="1"/>
    <col min="8964" max="8964" width="81.83203125" style="14" customWidth="1"/>
    <col min="8965" max="9216" width="8.83203125" style="14"/>
    <col min="9217" max="9217" width="13.83203125" style="14" customWidth="1"/>
    <col min="9218" max="9218" width="4.58203125" style="14" customWidth="1"/>
    <col min="9219" max="9219" width="3.33203125" style="14" customWidth="1"/>
    <col min="9220" max="9220" width="81.83203125" style="14" customWidth="1"/>
    <col min="9221" max="9472" width="8.83203125" style="14"/>
    <col min="9473" max="9473" width="13.83203125" style="14" customWidth="1"/>
    <col min="9474" max="9474" width="4.58203125" style="14" customWidth="1"/>
    <col min="9475" max="9475" width="3.33203125" style="14" customWidth="1"/>
    <col min="9476" max="9476" width="81.83203125" style="14" customWidth="1"/>
    <col min="9477" max="9728" width="8.83203125" style="14"/>
    <col min="9729" max="9729" width="13.83203125" style="14" customWidth="1"/>
    <col min="9730" max="9730" width="4.58203125" style="14" customWidth="1"/>
    <col min="9731" max="9731" width="3.33203125" style="14" customWidth="1"/>
    <col min="9732" max="9732" width="81.83203125" style="14" customWidth="1"/>
    <col min="9733" max="9984" width="8.83203125" style="14"/>
    <col min="9985" max="9985" width="13.83203125" style="14" customWidth="1"/>
    <col min="9986" max="9986" width="4.58203125" style="14" customWidth="1"/>
    <col min="9987" max="9987" width="3.33203125" style="14" customWidth="1"/>
    <col min="9988" max="9988" width="81.83203125" style="14" customWidth="1"/>
    <col min="9989" max="10240" width="8.83203125" style="14"/>
    <col min="10241" max="10241" width="13.83203125" style="14" customWidth="1"/>
    <col min="10242" max="10242" width="4.58203125" style="14" customWidth="1"/>
    <col min="10243" max="10243" width="3.33203125" style="14" customWidth="1"/>
    <col min="10244" max="10244" width="81.83203125" style="14" customWidth="1"/>
    <col min="10245" max="10496" width="8.83203125" style="14"/>
    <col min="10497" max="10497" width="13.83203125" style="14" customWidth="1"/>
    <col min="10498" max="10498" width="4.58203125" style="14" customWidth="1"/>
    <col min="10499" max="10499" width="3.33203125" style="14" customWidth="1"/>
    <col min="10500" max="10500" width="81.83203125" style="14" customWidth="1"/>
    <col min="10501" max="10752" width="8.83203125" style="14"/>
    <col min="10753" max="10753" width="13.83203125" style="14" customWidth="1"/>
    <col min="10754" max="10754" width="4.58203125" style="14" customWidth="1"/>
    <col min="10755" max="10755" width="3.33203125" style="14" customWidth="1"/>
    <col min="10756" max="10756" width="81.83203125" style="14" customWidth="1"/>
    <col min="10757" max="11008" width="8.83203125" style="14"/>
    <col min="11009" max="11009" width="13.83203125" style="14" customWidth="1"/>
    <col min="11010" max="11010" width="4.58203125" style="14" customWidth="1"/>
    <col min="11011" max="11011" width="3.33203125" style="14" customWidth="1"/>
    <col min="11012" max="11012" width="81.83203125" style="14" customWidth="1"/>
    <col min="11013" max="11264" width="8.83203125" style="14"/>
    <col min="11265" max="11265" width="13.83203125" style="14" customWidth="1"/>
    <col min="11266" max="11266" width="4.58203125" style="14" customWidth="1"/>
    <col min="11267" max="11267" width="3.33203125" style="14" customWidth="1"/>
    <col min="11268" max="11268" width="81.83203125" style="14" customWidth="1"/>
    <col min="11269" max="11520" width="8.83203125" style="14"/>
    <col min="11521" max="11521" width="13.83203125" style="14" customWidth="1"/>
    <col min="11522" max="11522" width="4.58203125" style="14" customWidth="1"/>
    <col min="11523" max="11523" width="3.33203125" style="14" customWidth="1"/>
    <col min="11524" max="11524" width="81.83203125" style="14" customWidth="1"/>
    <col min="11525" max="11776" width="8.83203125" style="14"/>
    <col min="11777" max="11777" width="13.83203125" style="14" customWidth="1"/>
    <col min="11778" max="11778" width="4.58203125" style="14" customWidth="1"/>
    <col min="11779" max="11779" width="3.33203125" style="14" customWidth="1"/>
    <col min="11780" max="11780" width="81.83203125" style="14" customWidth="1"/>
    <col min="11781" max="12032" width="8.83203125" style="14"/>
    <col min="12033" max="12033" width="13.83203125" style="14" customWidth="1"/>
    <col min="12034" max="12034" width="4.58203125" style="14" customWidth="1"/>
    <col min="12035" max="12035" width="3.33203125" style="14" customWidth="1"/>
    <col min="12036" max="12036" width="81.83203125" style="14" customWidth="1"/>
    <col min="12037" max="12288" width="8.83203125" style="14"/>
    <col min="12289" max="12289" width="13.83203125" style="14" customWidth="1"/>
    <col min="12290" max="12290" width="4.58203125" style="14" customWidth="1"/>
    <col min="12291" max="12291" width="3.33203125" style="14" customWidth="1"/>
    <col min="12292" max="12292" width="81.83203125" style="14" customWidth="1"/>
    <col min="12293" max="12544" width="8.83203125" style="14"/>
    <col min="12545" max="12545" width="13.83203125" style="14" customWidth="1"/>
    <col min="12546" max="12546" width="4.58203125" style="14" customWidth="1"/>
    <col min="12547" max="12547" width="3.33203125" style="14" customWidth="1"/>
    <col min="12548" max="12548" width="81.83203125" style="14" customWidth="1"/>
    <col min="12549" max="12800" width="8.83203125" style="14"/>
    <col min="12801" max="12801" width="13.83203125" style="14" customWidth="1"/>
    <col min="12802" max="12802" width="4.58203125" style="14" customWidth="1"/>
    <col min="12803" max="12803" width="3.33203125" style="14" customWidth="1"/>
    <col min="12804" max="12804" width="81.83203125" style="14" customWidth="1"/>
    <col min="12805" max="13056" width="8.83203125" style="14"/>
    <col min="13057" max="13057" width="13.83203125" style="14" customWidth="1"/>
    <col min="13058" max="13058" width="4.58203125" style="14" customWidth="1"/>
    <col min="13059" max="13059" width="3.33203125" style="14" customWidth="1"/>
    <col min="13060" max="13060" width="81.83203125" style="14" customWidth="1"/>
    <col min="13061" max="13312" width="8.83203125" style="14"/>
    <col min="13313" max="13313" width="13.83203125" style="14" customWidth="1"/>
    <col min="13314" max="13314" width="4.58203125" style="14" customWidth="1"/>
    <col min="13315" max="13315" width="3.33203125" style="14" customWidth="1"/>
    <col min="13316" max="13316" width="81.83203125" style="14" customWidth="1"/>
    <col min="13317" max="13568" width="8.83203125" style="14"/>
    <col min="13569" max="13569" width="13.83203125" style="14" customWidth="1"/>
    <col min="13570" max="13570" width="4.58203125" style="14" customWidth="1"/>
    <col min="13571" max="13571" width="3.33203125" style="14" customWidth="1"/>
    <col min="13572" max="13572" width="81.83203125" style="14" customWidth="1"/>
    <col min="13573" max="13824" width="8.83203125" style="14"/>
    <col min="13825" max="13825" width="13.83203125" style="14" customWidth="1"/>
    <col min="13826" max="13826" width="4.58203125" style="14" customWidth="1"/>
    <col min="13827" max="13827" width="3.33203125" style="14" customWidth="1"/>
    <col min="13828" max="13828" width="81.83203125" style="14" customWidth="1"/>
    <col min="13829" max="14080" width="8.83203125" style="14"/>
    <col min="14081" max="14081" width="13.83203125" style="14" customWidth="1"/>
    <col min="14082" max="14082" width="4.58203125" style="14" customWidth="1"/>
    <col min="14083" max="14083" width="3.33203125" style="14" customWidth="1"/>
    <col min="14084" max="14084" width="81.83203125" style="14" customWidth="1"/>
    <col min="14085" max="14336" width="8.83203125" style="14"/>
    <col min="14337" max="14337" width="13.83203125" style="14" customWidth="1"/>
    <col min="14338" max="14338" width="4.58203125" style="14" customWidth="1"/>
    <col min="14339" max="14339" width="3.33203125" style="14" customWidth="1"/>
    <col min="14340" max="14340" width="81.83203125" style="14" customWidth="1"/>
    <col min="14341" max="14592" width="8.83203125" style="14"/>
    <col min="14593" max="14593" width="13.83203125" style="14" customWidth="1"/>
    <col min="14594" max="14594" width="4.58203125" style="14" customWidth="1"/>
    <col min="14595" max="14595" width="3.33203125" style="14" customWidth="1"/>
    <col min="14596" max="14596" width="81.83203125" style="14" customWidth="1"/>
    <col min="14597" max="14848" width="8.83203125" style="14"/>
    <col min="14849" max="14849" width="13.83203125" style="14" customWidth="1"/>
    <col min="14850" max="14850" width="4.58203125" style="14" customWidth="1"/>
    <col min="14851" max="14851" width="3.33203125" style="14" customWidth="1"/>
    <col min="14852" max="14852" width="81.83203125" style="14" customWidth="1"/>
    <col min="14853" max="15104" width="8.83203125" style="14"/>
    <col min="15105" max="15105" width="13.83203125" style="14" customWidth="1"/>
    <col min="15106" max="15106" width="4.58203125" style="14" customWidth="1"/>
    <col min="15107" max="15107" width="3.33203125" style="14" customWidth="1"/>
    <col min="15108" max="15108" width="81.83203125" style="14" customWidth="1"/>
    <col min="15109" max="15360" width="8.83203125" style="14"/>
    <col min="15361" max="15361" width="13.83203125" style="14" customWidth="1"/>
    <col min="15362" max="15362" width="4.58203125" style="14" customWidth="1"/>
    <col min="15363" max="15363" width="3.33203125" style="14" customWidth="1"/>
    <col min="15364" max="15364" width="81.83203125" style="14" customWidth="1"/>
    <col min="15365" max="15616" width="8.83203125" style="14"/>
    <col min="15617" max="15617" width="13.83203125" style="14" customWidth="1"/>
    <col min="15618" max="15618" width="4.58203125" style="14" customWidth="1"/>
    <col min="15619" max="15619" width="3.33203125" style="14" customWidth="1"/>
    <col min="15620" max="15620" width="81.83203125" style="14" customWidth="1"/>
    <col min="15621" max="15872" width="8.83203125" style="14"/>
    <col min="15873" max="15873" width="13.83203125" style="14" customWidth="1"/>
    <col min="15874" max="15874" width="4.58203125" style="14" customWidth="1"/>
    <col min="15875" max="15875" width="3.33203125" style="14" customWidth="1"/>
    <col min="15876" max="15876" width="81.83203125" style="14" customWidth="1"/>
    <col min="15877" max="16128" width="8.83203125" style="14"/>
    <col min="16129" max="16129" width="13.83203125" style="14" customWidth="1"/>
    <col min="16130" max="16130" width="4.58203125" style="14" customWidth="1"/>
    <col min="16131" max="16131" width="3.33203125" style="14" customWidth="1"/>
    <col min="16132" max="16132" width="81.83203125" style="14" customWidth="1"/>
    <col min="16133" max="16384" width="8.83203125" style="14"/>
  </cols>
  <sheetData>
    <row r="1" spans="1:5" ht="30" customHeight="1">
      <c r="D1" s="150" t="s">
        <v>268</v>
      </c>
    </row>
    <row r="2" spans="1:5" s="146" customFormat="1" ht="21" customHeight="1">
      <c r="A2" s="151"/>
      <c r="B2" s="152"/>
      <c r="C2" s="153"/>
      <c r="D2" s="151"/>
      <c r="E2" s="154" t="s">
        <v>269</v>
      </c>
    </row>
    <row r="3" spans="1:5" s="146" customFormat="1" ht="21" customHeight="1">
      <c r="A3" s="151"/>
      <c r="B3" s="369" t="s">
        <v>270</v>
      </c>
      <c r="C3" s="191"/>
      <c r="D3" s="192"/>
      <c r="E3" s="193"/>
    </row>
    <row r="4" spans="1:5" s="146" customFormat="1" ht="16.5" customHeight="1">
      <c r="A4" s="151"/>
      <c r="B4" s="191"/>
      <c r="C4" s="191"/>
      <c r="D4" s="194" t="s">
        <v>271</v>
      </c>
      <c r="E4" s="193" t="s">
        <v>272</v>
      </c>
    </row>
    <row r="5" spans="1:5" s="146" customFormat="1" ht="16.5" customHeight="1">
      <c r="A5" s="151"/>
      <c r="B5" s="194"/>
      <c r="C5" s="195"/>
      <c r="D5" s="196" t="s">
        <v>273</v>
      </c>
      <c r="E5" s="193" t="s">
        <v>272</v>
      </c>
    </row>
    <row r="6" spans="1:5" s="146" customFormat="1" ht="21" customHeight="1">
      <c r="A6" s="151"/>
      <c r="B6" s="370" t="s">
        <v>288</v>
      </c>
      <c r="C6" s="191"/>
      <c r="D6" s="194"/>
      <c r="E6" s="193"/>
    </row>
    <row r="7" spans="1:5" s="146" customFormat="1" ht="16.5" customHeight="1">
      <c r="A7" s="151"/>
      <c r="B7" s="191"/>
      <c r="C7" s="191"/>
      <c r="D7" s="194" t="s">
        <v>274</v>
      </c>
      <c r="E7" s="193" t="s">
        <v>272</v>
      </c>
    </row>
    <row r="8" spans="1:5" s="146" customFormat="1" ht="21" customHeight="1">
      <c r="A8" s="151"/>
      <c r="B8" s="369" t="s">
        <v>275</v>
      </c>
      <c r="C8" s="191"/>
      <c r="D8" s="192"/>
      <c r="E8" s="193"/>
    </row>
    <row r="9" spans="1:5" s="146" customFormat="1" ht="16.5" customHeight="1">
      <c r="A9" s="151"/>
      <c r="B9" s="191"/>
      <c r="C9" s="191"/>
      <c r="D9" s="194" t="s">
        <v>276</v>
      </c>
      <c r="E9" s="193" t="s">
        <v>272</v>
      </c>
    </row>
    <row r="10" spans="1:5" s="146" customFormat="1" ht="16.5" customHeight="1">
      <c r="A10" s="151"/>
      <c r="B10" s="194"/>
      <c r="C10" s="195"/>
      <c r="D10" s="196" t="s">
        <v>553</v>
      </c>
      <c r="E10" s="193" t="s">
        <v>272</v>
      </c>
    </row>
    <row r="11" spans="1:5" s="146" customFormat="1" ht="21" customHeight="1">
      <c r="A11" s="151"/>
      <c r="B11" s="369" t="s">
        <v>277</v>
      </c>
      <c r="C11" s="191"/>
      <c r="D11" s="194"/>
      <c r="E11" s="193"/>
    </row>
    <row r="12" spans="1:5" s="146" customFormat="1" ht="21" customHeight="1">
      <c r="A12" s="151"/>
      <c r="B12" s="190"/>
      <c r="C12" s="191"/>
      <c r="D12" s="194" t="s">
        <v>278</v>
      </c>
      <c r="E12" s="193"/>
    </row>
    <row r="13" spans="1:5" s="146" customFormat="1" ht="16.5" customHeight="1">
      <c r="A13" s="151"/>
      <c r="B13" s="191"/>
      <c r="C13" s="191"/>
      <c r="D13" s="196" t="s">
        <v>279</v>
      </c>
      <c r="E13" s="193" t="s">
        <v>272</v>
      </c>
    </row>
    <row r="14" spans="1:5" s="146" customFormat="1" ht="21" customHeight="1">
      <c r="A14" s="151"/>
      <c r="B14" s="369" t="s">
        <v>280</v>
      </c>
      <c r="C14" s="191"/>
      <c r="D14" s="194"/>
      <c r="E14" s="193"/>
    </row>
    <row r="15" spans="1:5" s="146" customFormat="1" ht="16.5" customHeight="1">
      <c r="A15" s="151"/>
      <c r="B15" s="191"/>
      <c r="C15" s="191"/>
      <c r="D15" s="196" t="s">
        <v>699</v>
      </c>
      <c r="E15" s="193" t="s">
        <v>272</v>
      </c>
    </row>
    <row r="16" spans="1:5" s="146" customFormat="1" ht="16.5" customHeight="1">
      <c r="A16" s="151"/>
      <c r="B16" s="369" t="s">
        <v>281</v>
      </c>
      <c r="C16" s="190"/>
      <c r="D16" s="196"/>
      <c r="E16" s="193"/>
    </row>
    <row r="17" spans="1:5" s="146" customFormat="1" ht="16.5" customHeight="1">
      <c r="A17" s="151"/>
      <c r="B17" s="194"/>
      <c r="C17" s="195"/>
      <c r="D17" s="194" t="s">
        <v>282</v>
      </c>
      <c r="E17" s="197" t="s">
        <v>272</v>
      </c>
    </row>
    <row r="18" spans="1:5" s="146" customFormat="1" ht="16.5" customHeight="1">
      <c r="A18" s="151"/>
      <c r="B18" s="194"/>
      <c r="C18" s="195"/>
      <c r="D18" s="194" t="s">
        <v>283</v>
      </c>
      <c r="E18" s="193" t="s">
        <v>272</v>
      </c>
    </row>
    <row r="19" spans="1:5" s="146" customFormat="1" ht="16.5" customHeight="1">
      <c r="A19" s="151"/>
      <c r="B19" s="194"/>
      <c r="C19" s="191"/>
      <c r="D19" s="196" t="s">
        <v>284</v>
      </c>
      <c r="E19" s="193" t="s">
        <v>272</v>
      </c>
    </row>
    <row r="20" spans="1:5" s="146" customFormat="1" ht="16.5" customHeight="1">
      <c r="A20" s="151"/>
      <c r="B20" s="194"/>
      <c r="C20" s="191"/>
      <c r="D20" s="192" t="s">
        <v>285</v>
      </c>
      <c r="E20" s="193" t="s">
        <v>272</v>
      </c>
    </row>
    <row r="21" spans="1:5" s="146" customFormat="1" ht="16.5" customHeight="1">
      <c r="A21" s="151"/>
      <c r="B21" s="194"/>
      <c r="C21" s="191"/>
      <c r="D21" s="192"/>
      <c r="E21" s="193"/>
    </row>
    <row r="22" spans="1:5" ht="13">
      <c r="A22" s="151"/>
      <c r="B22" s="198" t="s">
        <v>286</v>
      </c>
      <c r="C22" s="191"/>
      <c r="D22" s="194"/>
      <c r="E22" s="193"/>
    </row>
    <row r="23" spans="1:5" ht="13">
      <c r="A23" s="151"/>
      <c r="B23" s="369" t="s">
        <v>824</v>
      </c>
      <c r="C23" s="191"/>
      <c r="D23" s="194"/>
      <c r="E23" s="193"/>
    </row>
    <row r="24" spans="1:5" ht="15.75" customHeight="1">
      <c r="A24" s="155"/>
      <c r="B24" s="199"/>
      <c r="C24" s="200"/>
      <c r="D24" s="192" t="s">
        <v>287</v>
      </c>
      <c r="E24" s="193" t="s">
        <v>272</v>
      </c>
    </row>
  </sheetData>
  <phoneticPr fontId="14"/>
  <pageMargins left="0.23622047244094488" right="0.23622047244094488" top="0.74803149606299213" bottom="0.74803149606299213" header="0.31496062992125984" footer="0.31496062992125984"/>
  <pageSetup paperSize="9" scale="99" firstPageNumber="49" fitToHeight="0" orientation="landscape" useFirstPageNumber="1" r:id="rId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4EF713-C108-4BCD-A2BB-F96016F851B2}">
  <dimension ref="A1:BM157"/>
  <sheetViews>
    <sheetView showGridLines="0" view="pageBreakPreview" zoomScale="90" zoomScaleNormal="90" zoomScaleSheetLayoutView="90" workbookViewId="0"/>
  </sheetViews>
  <sheetFormatPr defaultColWidth="8.25" defaultRowHeight="13"/>
  <cols>
    <col min="1" max="12" width="2.25" style="563" customWidth="1"/>
    <col min="13" max="38" width="1.5" style="563" customWidth="1"/>
    <col min="39" max="39" width="2.5" style="563" customWidth="1"/>
    <col min="40" max="41" width="1.33203125" style="563" customWidth="1"/>
    <col min="42" max="42" width="2.08203125" style="563" customWidth="1"/>
    <col min="43" max="43" width="1.5" style="563" customWidth="1"/>
    <col min="44" max="44" width="2.25" style="563" customWidth="1"/>
    <col min="45" max="50" width="1.5" style="563" customWidth="1"/>
    <col min="51" max="51" width="2.5" style="563" customWidth="1"/>
    <col min="52" max="52" width="4.5" style="563" customWidth="1"/>
    <col min="53" max="54" width="1.5" style="563" customWidth="1"/>
    <col min="55" max="55" width="4.08203125" style="563" customWidth="1"/>
    <col min="56" max="56" width="2.08203125" style="563" customWidth="1"/>
    <col min="57" max="59" width="1.5" style="563" customWidth="1"/>
    <col min="60" max="60" width="2.75" style="563" customWidth="1"/>
    <col min="61" max="61" width="2.58203125" style="563" bestFit="1" customWidth="1"/>
    <col min="62" max="63" width="2.08203125" style="563" customWidth="1"/>
    <col min="64" max="64" width="2.58203125" style="563" customWidth="1"/>
    <col min="65" max="65" width="12.5" style="563" customWidth="1"/>
    <col min="66" max="16384" width="8.25" style="563"/>
  </cols>
  <sheetData>
    <row r="1" spans="1:65" s="5" customFormat="1" ht="15" customHeight="1">
      <c r="A1" s="255" t="s">
        <v>290</v>
      </c>
    </row>
    <row r="2" spans="1:65" s="5" customFormat="1" ht="15" customHeight="1">
      <c r="A2" s="1022" t="s">
        <v>680</v>
      </c>
      <c r="B2" s="1022"/>
      <c r="C2" s="1022"/>
      <c r="D2" s="1022"/>
      <c r="E2" s="1022"/>
      <c r="F2" s="1022"/>
      <c r="G2" s="1022"/>
      <c r="H2" s="1022"/>
      <c r="I2" s="1022"/>
      <c r="J2" s="1022"/>
      <c r="K2" s="1022"/>
      <c r="L2" s="1022"/>
      <c r="M2" s="1022"/>
      <c r="N2" s="1022"/>
      <c r="O2" s="1022"/>
      <c r="P2" s="1022"/>
      <c r="Q2" s="1022"/>
      <c r="R2" s="1022"/>
      <c r="S2" s="1022"/>
      <c r="T2" s="1022"/>
      <c r="U2" s="1022"/>
      <c r="V2" s="1022"/>
      <c r="W2" s="1022"/>
      <c r="X2" s="1022"/>
      <c r="Y2" s="1022"/>
      <c r="Z2" s="1022"/>
      <c r="AA2" s="1022"/>
      <c r="AB2" s="1022"/>
      <c r="AC2" s="1022"/>
      <c r="AD2" s="1022"/>
      <c r="AE2" s="1022"/>
      <c r="AF2" s="1022"/>
      <c r="AG2" s="1022"/>
      <c r="AH2" s="1022"/>
      <c r="AI2" s="1022"/>
      <c r="AJ2" s="1022"/>
      <c r="AK2" s="1022"/>
      <c r="AL2" s="1022"/>
      <c r="AM2" s="1022"/>
      <c r="AN2" s="1022"/>
      <c r="AO2" s="1022"/>
      <c r="AP2" s="256"/>
      <c r="AQ2" s="256"/>
      <c r="AR2" s="256"/>
      <c r="AS2" s="256"/>
      <c r="AT2" s="256"/>
      <c r="AU2" s="256"/>
      <c r="AV2" s="256"/>
      <c r="AW2" s="256"/>
      <c r="AX2" s="256"/>
      <c r="AY2" s="256"/>
      <c r="AZ2" s="256"/>
      <c r="BA2" s="256"/>
      <c r="BB2" s="256"/>
      <c r="BC2" s="256"/>
      <c r="BD2" s="256"/>
      <c r="BE2" s="256"/>
      <c r="BF2" s="256"/>
      <c r="BG2" s="256"/>
      <c r="BH2" s="256"/>
      <c r="BI2" s="256"/>
      <c r="BJ2" s="256"/>
      <c r="BK2" s="256"/>
      <c r="BL2" s="256"/>
      <c r="BM2" s="256"/>
    </row>
    <row r="3" spans="1:65" s="5" customFormat="1" ht="15" customHeight="1">
      <c r="A3" s="255"/>
      <c r="B3" s="570"/>
      <c r="C3" s="256"/>
      <c r="D3" s="256"/>
      <c r="E3" s="256"/>
      <c r="F3" s="256"/>
      <c r="G3" s="256"/>
      <c r="H3" s="256"/>
      <c r="I3" s="256"/>
      <c r="J3" s="256"/>
      <c r="K3" s="256"/>
      <c r="L3" s="256"/>
      <c r="M3" s="256"/>
      <c r="N3" s="256"/>
      <c r="O3" s="256"/>
      <c r="P3" s="256"/>
      <c r="Q3" s="256"/>
      <c r="R3" s="256"/>
      <c r="S3" s="256"/>
      <c r="T3" s="256"/>
      <c r="U3" s="256"/>
      <c r="V3" s="256"/>
      <c r="W3" s="256"/>
      <c r="X3" s="256"/>
      <c r="Y3" s="256"/>
      <c r="Z3" s="256"/>
      <c r="AA3" s="256"/>
      <c r="AB3" s="256"/>
      <c r="AC3" s="256"/>
      <c r="AD3" s="256"/>
      <c r="AE3" s="256"/>
      <c r="AF3" s="256"/>
      <c r="AG3" s="256"/>
      <c r="AH3" s="256"/>
      <c r="AI3" s="256"/>
      <c r="AJ3" s="256"/>
      <c r="AK3" s="256"/>
      <c r="AL3" s="256"/>
      <c r="AM3" s="256"/>
      <c r="AN3" s="256"/>
      <c r="AO3" s="256"/>
      <c r="AP3" s="256"/>
      <c r="AQ3" s="256"/>
      <c r="AR3" s="256"/>
      <c r="AS3" s="256"/>
      <c r="AT3" s="256"/>
      <c r="AU3" s="256"/>
      <c r="AV3" s="256"/>
      <c r="AW3" s="256"/>
      <c r="AX3" s="256"/>
      <c r="AY3" s="256"/>
      <c r="AZ3" s="256"/>
      <c r="BA3" s="256"/>
      <c r="BB3" s="256"/>
      <c r="BC3" s="256"/>
      <c r="BD3" s="256"/>
      <c r="BE3" s="256"/>
      <c r="BF3" s="256"/>
      <c r="BG3" s="256"/>
      <c r="BH3" s="256"/>
      <c r="BI3" s="256"/>
      <c r="BJ3" s="256"/>
      <c r="BK3" s="256"/>
      <c r="BL3" s="256"/>
      <c r="BM3" s="256"/>
    </row>
    <row r="4" spans="1:65" ht="15" customHeight="1">
      <c r="A4" s="1023" t="s">
        <v>291</v>
      </c>
      <c r="B4" s="1024"/>
      <c r="C4" s="1024"/>
      <c r="D4" s="1024"/>
      <c r="E4" s="1024"/>
      <c r="F4" s="1024"/>
      <c r="G4" s="1024"/>
      <c r="H4" s="1024"/>
      <c r="I4" s="1024"/>
      <c r="J4" s="1025"/>
      <c r="K4" s="1026" t="s">
        <v>292</v>
      </c>
      <c r="L4" s="1027"/>
      <c r="M4" s="1027"/>
      <c r="N4" s="1027"/>
      <c r="O4" s="1027"/>
      <c r="P4" s="1027"/>
      <c r="Q4" s="1027"/>
      <c r="R4" s="1027"/>
      <c r="S4" s="1027"/>
      <c r="T4" s="1027"/>
      <c r="U4" s="1027"/>
      <c r="V4" s="1027"/>
      <c r="W4" s="1027"/>
      <c r="X4" s="1027"/>
      <c r="Y4" s="1027"/>
      <c r="Z4" s="1027"/>
      <c r="AA4" s="1027"/>
      <c r="AB4" s="1027"/>
      <c r="AC4" s="1027"/>
      <c r="AD4" s="1027"/>
      <c r="AE4" s="1027"/>
      <c r="AF4" s="1027"/>
      <c r="AG4" s="1027"/>
      <c r="AH4" s="1027"/>
      <c r="AI4" s="1027"/>
      <c r="AJ4" s="1027"/>
      <c r="AK4" s="1027"/>
      <c r="AL4" s="1027"/>
      <c r="AM4" s="1027"/>
      <c r="AN4" s="1027"/>
      <c r="AO4" s="1027"/>
      <c r="AP4" s="1027"/>
      <c r="AQ4" s="1027"/>
      <c r="AR4" s="1027"/>
      <c r="AS4" s="1027"/>
      <c r="AT4" s="1027"/>
      <c r="AU4" s="1027"/>
      <c r="AV4" s="1027"/>
      <c r="AW4" s="1027"/>
      <c r="AX4" s="1027"/>
      <c r="AY4" s="1027"/>
      <c r="AZ4" s="1027"/>
      <c r="BA4" s="1027"/>
      <c r="BB4" s="1027"/>
      <c r="BC4" s="1027"/>
      <c r="BD4" s="1027"/>
      <c r="BE4" s="1027"/>
      <c r="BF4" s="1027"/>
      <c r="BG4" s="1027"/>
      <c r="BH4" s="1028"/>
      <c r="BI4" s="1023" t="s">
        <v>293</v>
      </c>
      <c r="BJ4" s="1706"/>
      <c r="BK4" s="1706"/>
      <c r="BL4" s="1706"/>
      <c r="BM4" s="1707"/>
    </row>
    <row r="5" spans="1:65" ht="24" customHeight="1">
      <c r="A5" s="1030" t="s">
        <v>294</v>
      </c>
      <c r="B5" s="1030"/>
      <c r="C5" s="1030"/>
      <c r="D5" s="1030"/>
      <c r="E5" s="1030"/>
      <c r="F5" s="1030"/>
      <c r="G5" s="1030"/>
      <c r="H5" s="1030"/>
      <c r="I5" s="1030"/>
      <c r="J5" s="1030"/>
      <c r="K5" s="1031"/>
      <c r="L5" s="1032"/>
      <c r="M5" s="1032"/>
      <c r="N5" s="1032"/>
      <c r="O5" s="1032"/>
      <c r="P5" s="1032"/>
      <c r="Q5" s="1032"/>
      <c r="R5" s="1032"/>
      <c r="S5" s="1032"/>
      <c r="T5" s="1032"/>
      <c r="U5" s="1032"/>
      <c r="V5" s="1032"/>
      <c r="W5" s="1032"/>
      <c r="X5" s="1032"/>
      <c r="Y5" s="1032"/>
      <c r="Z5" s="1032"/>
      <c r="AA5" s="1032"/>
      <c r="AB5" s="1032"/>
      <c r="AC5" s="1032"/>
      <c r="AD5" s="1032"/>
      <c r="AE5" s="1032"/>
      <c r="AF5" s="1032"/>
      <c r="AG5" s="1032"/>
      <c r="AH5" s="1032"/>
      <c r="AI5" s="1032"/>
      <c r="AJ5" s="1032"/>
      <c r="AK5" s="1032"/>
      <c r="AL5" s="1032"/>
      <c r="AM5" s="1032"/>
      <c r="AN5" s="1032"/>
      <c r="AO5" s="1032"/>
      <c r="AP5" s="1032"/>
      <c r="AQ5" s="1032"/>
      <c r="AR5" s="1032"/>
      <c r="AS5" s="1032"/>
      <c r="AT5" s="1032"/>
      <c r="AU5" s="1032"/>
      <c r="AV5" s="1032"/>
      <c r="AW5" s="1032"/>
      <c r="AX5" s="1032"/>
      <c r="AY5" s="1032"/>
      <c r="AZ5" s="1032"/>
      <c r="BA5" s="1032"/>
      <c r="BB5" s="1032"/>
      <c r="BC5" s="1032"/>
      <c r="BD5" s="1032"/>
      <c r="BE5" s="1032"/>
      <c r="BF5" s="1032"/>
      <c r="BG5" s="1032"/>
      <c r="BH5" s="1033"/>
      <c r="BI5" s="470"/>
      <c r="BJ5" s="470"/>
      <c r="BK5" s="470"/>
      <c r="BL5" s="470"/>
      <c r="BM5" s="472"/>
    </row>
    <row r="6" spans="1:65" ht="15" customHeight="1">
      <c r="A6" s="1035" t="s">
        <v>295</v>
      </c>
      <c r="B6" s="1035"/>
      <c r="C6" s="1035"/>
      <c r="D6" s="1035"/>
      <c r="E6" s="1035"/>
      <c r="F6" s="1035"/>
      <c r="G6" s="1035"/>
      <c r="H6" s="1035"/>
      <c r="I6" s="1035"/>
      <c r="J6" s="1035"/>
      <c r="K6" s="1036"/>
      <c r="L6" s="1036"/>
      <c r="M6" s="1036"/>
      <c r="N6" s="1036"/>
      <c r="O6" s="1036"/>
      <c r="P6" s="1036"/>
      <c r="Q6" s="1036"/>
      <c r="R6" s="1036"/>
      <c r="S6" s="1036"/>
      <c r="T6" s="1036"/>
      <c r="U6" s="1036"/>
      <c r="V6" s="1036"/>
      <c r="W6" s="1036"/>
      <c r="X6" s="1036"/>
      <c r="Y6" s="1036"/>
      <c r="Z6" s="1036"/>
      <c r="AA6" s="1036"/>
      <c r="AB6" s="1036"/>
      <c r="AC6" s="1036"/>
      <c r="AD6" s="1036"/>
      <c r="AE6" s="1036"/>
      <c r="AF6" s="1036"/>
      <c r="AG6" s="1036"/>
      <c r="AH6" s="1036"/>
      <c r="AI6" s="1036"/>
      <c r="AJ6" s="1036"/>
      <c r="AK6" s="1036"/>
      <c r="AL6" s="1036"/>
      <c r="AM6" s="1036"/>
      <c r="AN6" s="1036"/>
      <c r="AO6" s="1036"/>
      <c r="AP6" s="1036"/>
      <c r="AQ6" s="1036"/>
      <c r="AR6" s="1036"/>
      <c r="AS6" s="1036"/>
      <c r="AT6" s="1036"/>
      <c r="AU6" s="1036"/>
      <c r="AV6" s="1036"/>
      <c r="AW6" s="1036"/>
      <c r="AX6" s="1036"/>
      <c r="AY6" s="1036"/>
      <c r="AZ6" s="1036"/>
      <c r="BA6" s="1036"/>
      <c r="BB6" s="1036"/>
      <c r="BC6" s="1036"/>
      <c r="BD6" s="1036"/>
      <c r="BE6" s="1036"/>
      <c r="BF6" s="1036"/>
      <c r="BG6" s="1036"/>
      <c r="BH6" s="1036"/>
      <c r="BI6" s="473"/>
      <c r="BJ6" s="474"/>
      <c r="BK6" s="474"/>
      <c r="BL6" s="474"/>
      <c r="BM6" s="475"/>
    </row>
    <row r="7" spans="1:65" ht="30" customHeight="1">
      <c r="A7" s="1038" t="s">
        <v>296</v>
      </c>
      <c r="B7" s="1041" t="s">
        <v>297</v>
      </c>
      <c r="C7" s="1044" t="s">
        <v>298</v>
      </c>
      <c r="D7" s="1045"/>
      <c r="E7" s="1045"/>
      <c r="F7" s="1045"/>
      <c r="G7" s="1045"/>
      <c r="H7" s="1045"/>
      <c r="I7" s="1045"/>
      <c r="J7" s="1045"/>
      <c r="K7" s="1046"/>
      <c r="L7" s="1047"/>
      <c r="M7" s="1044" t="s">
        <v>299</v>
      </c>
      <c r="N7" s="1048"/>
      <c r="O7" s="1048"/>
      <c r="P7" s="1048"/>
      <c r="Q7" s="1048"/>
      <c r="R7" s="1048"/>
      <c r="S7" s="1048"/>
      <c r="T7" s="1048"/>
      <c r="U7" s="1048"/>
      <c r="V7" s="1049"/>
      <c r="W7" s="1044" t="s">
        <v>300</v>
      </c>
      <c r="X7" s="1048"/>
      <c r="Y7" s="1048"/>
      <c r="Z7" s="1048"/>
      <c r="AA7" s="1048"/>
      <c r="AB7" s="1048"/>
      <c r="AC7" s="1048"/>
      <c r="AD7" s="1048"/>
      <c r="AE7" s="1048"/>
      <c r="AF7" s="1048"/>
      <c r="AG7" s="1048"/>
      <c r="AH7" s="1048"/>
      <c r="AI7" s="1048"/>
      <c r="AJ7" s="1048"/>
      <c r="AK7" s="1048"/>
      <c r="AL7" s="1048"/>
      <c r="AM7" s="1048"/>
      <c r="AN7" s="1048"/>
      <c r="AO7" s="1048"/>
      <c r="AP7" s="1048"/>
      <c r="AQ7" s="1048"/>
      <c r="AR7" s="1048"/>
      <c r="AS7" s="1048"/>
      <c r="AT7" s="1048"/>
      <c r="AU7" s="1048"/>
      <c r="AV7" s="1048"/>
      <c r="AW7" s="1048"/>
      <c r="AX7" s="1048"/>
      <c r="AY7" s="1048"/>
      <c r="AZ7" s="1048"/>
      <c r="BA7" s="1048"/>
      <c r="BB7" s="1048"/>
      <c r="BC7" s="1048"/>
      <c r="BD7" s="1048"/>
      <c r="BE7" s="1048"/>
      <c r="BF7" s="1048"/>
      <c r="BG7" s="1048"/>
      <c r="BH7" s="1049"/>
      <c r="BI7" s="1044" t="s">
        <v>638</v>
      </c>
      <c r="BJ7" s="1046"/>
      <c r="BK7" s="1046"/>
      <c r="BL7" s="1046"/>
      <c r="BM7" s="1047"/>
    </row>
    <row r="8" spans="1:65" ht="18.75" customHeight="1">
      <c r="A8" s="1039"/>
      <c r="B8" s="1042"/>
      <c r="C8" s="1050"/>
      <c r="D8" s="1051"/>
      <c r="E8" s="1051"/>
      <c r="F8" s="1051"/>
      <c r="G8" s="1051"/>
      <c r="H8" s="1051"/>
      <c r="I8" s="1051"/>
      <c r="J8" s="1051"/>
      <c r="K8" s="476"/>
      <c r="L8" s="477"/>
      <c r="M8" s="1052"/>
      <c r="N8" s="1053"/>
      <c r="O8" s="1053"/>
      <c r="P8" s="1053"/>
      <c r="Q8" s="1053"/>
      <c r="R8" s="1053"/>
      <c r="S8" s="527"/>
      <c r="T8" s="527"/>
      <c r="U8" s="527"/>
      <c r="V8" s="477"/>
      <c r="W8" s="546"/>
      <c r="X8" s="527"/>
      <c r="Y8" s="527"/>
      <c r="Z8" s="527"/>
      <c r="AA8" s="527"/>
      <c r="AB8" s="554"/>
      <c r="AC8" s="554"/>
      <c r="AD8" s="554"/>
      <c r="AE8" s="554"/>
      <c r="AF8" s="554"/>
      <c r="AG8" s="554"/>
      <c r="AH8" s="557"/>
      <c r="AI8" s="557"/>
      <c r="AJ8" s="557"/>
      <c r="AK8" s="557"/>
      <c r="AL8" s="557"/>
      <c r="AM8" s="557"/>
      <c r="AN8" s="557"/>
      <c r="AO8" s="557"/>
      <c r="AP8" s="557"/>
      <c r="AQ8" s="557"/>
      <c r="AR8" s="557"/>
      <c r="AS8" s="557"/>
      <c r="AT8" s="557"/>
      <c r="AU8" s="557"/>
      <c r="AV8" s="557"/>
      <c r="AW8" s="557"/>
      <c r="AX8" s="557"/>
      <c r="AY8" s="557"/>
      <c r="AZ8" s="557"/>
      <c r="BA8" s="557"/>
      <c r="BB8" s="557"/>
      <c r="BC8" s="557"/>
      <c r="BD8" s="557"/>
      <c r="BE8" s="557"/>
      <c r="BF8" s="557"/>
      <c r="BG8" s="557"/>
      <c r="BH8" s="558"/>
      <c r="BI8" s="546"/>
      <c r="BJ8" s="527"/>
      <c r="BK8" s="527"/>
      <c r="BL8" s="527"/>
      <c r="BM8" s="477"/>
    </row>
    <row r="9" spans="1:65" ht="15.75" customHeight="1">
      <c r="A9" s="1039"/>
      <c r="B9" s="1042"/>
      <c r="C9" s="478"/>
      <c r="D9" s="801"/>
      <c r="E9" s="801"/>
      <c r="F9" s="801"/>
      <c r="G9" s="801"/>
      <c r="H9" s="801"/>
      <c r="I9" s="801"/>
      <c r="J9" s="801"/>
      <c r="K9" s="801"/>
      <c r="L9" s="479"/>
      <c r="M9" s="1054"/>
      <c r="N9" s="1055"/>
      <c r="O9" s="1055"/>
      <c r="P9" s="1055"/>
      <c r="Q9" s="1055"/>
      <c r="R9" s="1055"/>
      <c r="S9" s="202"/>
      <c r="T9" s="202"/>
      <c r="U9" s="202"/>
      <c r="V9" s="479"/>
      <c r="W9" s="528"/>
      <c r="X9" s="202"/>
      <c r="Y9" s="202"/>
      <c r="Z9" s="202"/>
      <c r="AA9" s="202"/>
      <c r="AB9" s="802"/>
      <c r="AC9" s="802"/>
      <c r="AD9" s="802"/>
      <c r="AE9" s="802"/>
      <c r="AF9" s="802"/>
      <c r="AG9" s="802"/>
      <c r="AH9" s="803"/>
      <c r="AI9" s="803"/>
      <c r="AJ9" s="803"/>
      <c r="AK9" s="803"/>
      <c r="AL9" s="803"/>
      <c r="AM9" s="803"/>
      <c r="AN9" s="803"/>
      <c r="AO9" s="803"/>
      <c r="AP9" s="803"/>
      <c r="AQ9" s="803"/>
      <c r="AR9" s="803"/>
      <c r="AS9" s="803"/>
      <c r="AT9" s="803"/>
      <c r="AU9" s="803"/>
      <c r="AV9" s="803"/>
      <c r="AW9" s="803"/>
      <c r="AX9" s="803"/>
      <c r="AY9" s="803"/>
      <c r="AZ9" s="803"/>
      <c r="BA9" s="803"/>
      <c r="BB9" s="803"/>
      <c r="BC9" s="803"/>
      <c r="BD9" s="803"/>
      <c r="BE9" s="803"/>
      <c r="BF9" s="803"/>
      <c r="BG9" s="803"/>
      <c r="BH9" s="556"/>
      <c r="BI9" s="528"/>
      <c r="BJ9" s="202"/>
      <c r="BK9" s="202"/>
      <c r="BL9" s="202"/>
      <c r="BM9" s="479"/>
    </row>
    <row r="10" spans="1:65" ht="15" customHeight="1">
      <c r="A10" s="1039"/>
      <c r="B10" s="1042"/>
      <c r="C10" s="1056" t="s">
        <v>301</v>
      </c>
      <c r="D10" s="1057"/>
      <c r="E10" s="1057"/>
      <c r="F10" s="1057"/>
      <c r="G10" s="1057"/>
      <c r="H10" s="1057"/>
      <c r="I10" s="1057"/>
      <c r="J10" s="1057"/>
      <c r="K10" s="804"/>
      <c r="L10" s="480"/>
      <c r="M10" s="1058"/>
      <c r="N10" s="1059"/>
      <c r="O10" s="1059"/>
      <c r="P10" s="1059"/>
      <c r="Q10" s="1059"/>
      <c r="R10" s="1059"/>
      <c r="S10" s="804"/>
      <c r="T10" s="804"/>
      <c r="U10" s="804"/>
      <c r="V10" s="480"/>
      <c r="W10" s="571"/>
      <c r="X10" s="804"/>
      <c r="Y10" s="804"/>
      <c r="Z10" s="804"/>
      <c r="AA10" s="804"/>
      <c r="AB10" s="805"/>
      <c r="AC10" s="805"/>
      <c r="AD10" s="805"/>
      <c r="AE10" s="805"/>
      <c r="AF10" s="805"/>
      <c r="AG10" s="805"/>
      <c r="AH10" s="806"/>
      <c r="AI10" s="806"/>
      <c r="AJ10" s="806"/>
      <c r="AK10" s="806"/>
      <c r="AL10" s="806"/>
      <c r="AM10" s="806"/>
      <c r="AN10" s="806"/>
      <c r="AO10" s="806"/>
      <c r="AP10" s="806"/>
      <c r="AQ10" s="806"/>
      <c r="AR10" s="806"/>
      <c r="AS10" s="806"/>
      <c r="AT10" s="806"/>
      <c r="AU10" s="806"/>
      <c r="AV10" s="806"/>
      <c r="AW10" s="806"/>
      <c r="AX10" s="806"/>
      <c r="AY10" s="806"/>
      <c r="AZ10" s="806"/>
      <c r="BA10" s="806"/>
      <c r="BB10" s="806"/>
      <c r="BC10" s="806"/>
      <c r="BD10" s="806"/>
      <c r="BE10" s="806"/>
      <c r="BF10" s="806"/>
      <c r="BG10" s="806"/>
      <c r="BH10" s="552"/>
      <c r="BI10" s="528"/>
      <c r="BJ10" s="202"/>
      <c r="BK10" s="202"/>
      <c r="BL10" s="202"/>
      <c r="BM10" s="479"/>
    </row>
    <row r="11" spans="1:65" ht="15" customHeight="1">
      <c r="A11" s="1039"/>
      <c r="B11" s="1042"/>
      <c r="C11" s="1056" t="s">
        <v>302</v>
      </c>
      <c r="D11" s="1057"/>
      <c r="E11" s="1057"/>
      <c r="F11" s="1057"/>
      <c r="G11" s="1057"/>
      <c r="H11" s="1057"/>
      <c r="I11" s="1057"/>
      <c r="J11" s="1057"/>
      <c r="K11" s="804"/>
      <c r="L11" s="480"/>
      <c r="M11" s="1058"/>
      <c r="N11" s="1059"/>
      <c r="O11" s="1059"/>
      <c r="P11" s="1059"/>
      <c r="Q11" s="1059"/>
      <c r="R11" s="1059"/>
      <c r="S11" s="804"/>
      <c r="T11" s="804"/>
      <c r="U11" s="804"/>
      <c r="V11" s="480"/>
      <c r="W11" s="571"/>
      <c r="X11" s="804"/>
      <c r="Y11" s="804"/>
      <c r="Z11" s="804"/>
      <c r="AA11" s="804"/>
      <c r="AB11" s="805"/>
      <c r="AC11" s="805"/>
      <c r="AD11" s="805"/>
      <c r="AE11" s="805"/>
      <c r="AF11" s="805"/>
      <c r="AG11" s="805"/>
      <c r="AH11" s="806"/>
      <c r="AI11" s="806"/>
      <c r="AJ11" s="806"/>
      <c r="AK11" s="806"/>
      <c r="AL11" s="806"/>
      <c r="AM11" s="806"/>
      <c r="AN11" s="806"/>
      <c r="AO11" s="806"/>
      <c r="AP11" s="806"/>
      <c r="AQ11" s="806"/>
      <c r="AR11" s="806"/>
      <c r="AS11" s="806"/>
      <c r="AT11" s="806"/>
      <c r="AU11" s="806"/>
      <c r="AV11" s="806"/>
      <c r="AW11" s="806"/>
      <c r="AX11" s="806"/>
      <c r="AY11" s="806"/>
      <c r="AZ11" s="806"/>
      <c r="BA11" s="806"/>
      <c r="BB11" s="806"/>
      <c r="BC11" s="806"/>
      <c r="BD11" s="806"/>
      <c r="BE11" s="806"/>
      <c r="BF11" s="806"/>
      <c r="BG11" s="806"/>
      <c r="BH11" s="552"/>
      <c r="BI11" s="528"/>
      <c r="BJ11" s="202"/>
      <c r="BK11" s="202"/>
      <c r="BL11" s="202"/>
      <c r="BM11" s="479"/>
    </row>
    <row r="12" spans="1:65" ht="15" customHeight="1">
      <c r="A12" s="1039"/>
      <c r="B12" s="1042"/>
      <c r="C12" s="1056" t="s">
        <v>303</v>
      </c>
      <c r="D12" s="1057"/>
      <c r="E12" s="1057"/>
      <c r="F12" s="1057"/>
      <c r="G12" s="1057"/>
      <c r="H12" s="1057"/>
      <c r="I12" s="1057"/>
      <c r="J12" s="1057"/>
      <c r="K12" s="804"/>
      <c r="L12" s="480"/>
      <c r="M12" s="1058"/>
      <c r="N12" s="1059"/>
      <c r="O12" s="1059"/>
      <c r="P12" s="1059"/>
      <c r="Q12" s="1059"/>
      <c r="R12" s="1059"/>
      <c r="S12" s="804"/>
      <c r="T12" s="804"/>
      <c r="U12" s="804"/>
      <c r="V12" s="480"/>
      <c r="W12" s="571"/>
      <c r="X12" s="804"/>
      <c r="Y12" s="804"/>
      <c r="Z12" s="804"/>
      <c r="AA12" s="804"/>
      <c r="AB12" s="805"/>
      <c r="AC12" s="805"/>
      <c r="AD12" s="805"/>
      <c r="AE12" s="805"/>
      <c r="AF12" s="805"/>
      <c r="AG12" s="805"/>
      <c r="AH12" s="806"/>
      <c r="AI12" s="806"/>
      <c r="AJ12" s="806"/>
      <c r="AK12" s="806"/>
      <c r="AL12" s="806"/>
      <c r="AM12" s="806"/>
      <c r="AN12" s="806"/>
      <c r="AO12" s="806"/>
      <c r="AP12" s="806"/>
      <c r="AQ12" s="806"/>
      <c r="AR12" s="806"/>
      <c r="AS12" s="806"/>
      <c r="AT12" s="806"/>
      <c r="AU12" s="806"/>
      <c r="AV12" s="806"/>
      <c r="AW12" s="806"/>
      <c r="AX12" s="806"/>
      <c r="AY12" s="806"/>
      <c r="AZ12" s="806"/>
      <c r="BA12" s="806"/>
      <c r="BB12" s="806"/>
      <c r="BC12" s="806"/>
      <c r="BD12" s="806"/>
      <c r="BE12" s="806"/>
      <c r="BF12" s="806"/>
      <c r="BG12" s="806"/>
      <c r="BH12" s="552"/>
      <c r="BI12" s="528"/>
      <c r="BJ12" s="202"/>
      <c r="BK12" s="202"/>
      <c r="BL12" s="202"/>
      <c r="BM12" s="479"/>
    </row>
    <row r="13" spans="1:65" ht="15" customHeight="1">
      <c r="A13" s="1039"/>
      <c r="B13" s="1042"/>
      <c r="C13" s="478"/>
      <c r="D13" s="801"/>
      <c r="E13" s="801"/>
      <c r="F13" s="801"/>
      <c r="G13" s="801"/>
      <c r="H13" s="801"/>
      <c r="I13" s="801"/>
      <c r="J13" s="801"/>
      <c r="K13" s="804"/>
      <c r="L13" s="480"/>
      <c r="M13" s="549"/>
      <c r="N13" s="805"/>
      <c r="O13" s="805"/>
      <c r="P13" s="805"/>
      <c r="Q13" s="805"/>
      <c r="R13" s="805"/>
      <c r="S13" s="804"/>
      <c r="T13" s="804"/>
      <c r="U13" s="804"/>
      <c r="V13" s="480"/>
      <c r="W13" s="571"/>
      <c r="X13" s="804"/>
      <c r="Y13" s="804"/>
      <c r="Z13" s="804"/>
      <c r="AA13" s="804"/>
      <c r="AB13" s="805"/>
      <c r="AC13" s="805"/>
      <c r="AD13" s="805"/>
      <c r="AE13" s="805"/>
      <c r="AF13" s="805"/>
      <c r="AG13" s="805"/>
      <c r="AH13" s="806"/>
      <c r="AI13" s="806"/>
      <c r="AJ13" s="806"/>
      <c r="AK13" s="806"/>
      <c r="AL13" s="806"/>
      <c r="AM13" s="806"/>
      <c r="AN13" s="806"/>
      <c r="AO13" s="806"/>
      <c r="AP13" s="806"/>
      <c r="AQ13" s="806"/>
      <c r="AR13" s="806"/>
      <c r="AS13" s="806"/>
      <c r="AT13" s="806"/>
      <c r="AU13" s="806"/>
      <c r="AV13" s="806"/>
      <c r="AW13" s="806"/>
      <c r="AX13" s="806"/>
      <c r="AY13" s="806"/>
      <c r="AZ13" s="806"/>
      <c r="BA13" s="806"/>
      <c r="BB13" s="806"/>
      <c r="BC13" s="806"/>
      <c r="BD13" s="806"/>
      <c r="BE13" s="806"/>
      <c r="BF13" s="806"/>
      <c r="BG13" s="806"/>
      <c r="BH13" s="552"/>
      <c r="BI13" s="528"/>
      <c r="BJ13" s="202"/>
      <c r="BK13" s="202"/>
      <c r="BL13" s="202"/>
      <c r="BM13" s="479"/>
    </row>
    <row r="14" spans="1:65" ht="15" customHeight="1">
      <c r="A14" s="1039"/>
      <c r="B14" s="1042"/>
      <c r="C14" s="1056" t="s">
        <v>301</v>
      </c>
      <c r="D14" s="1057"/>
      <c r="E14" s="1057"/>
      <c r="F14" s="1057"/>
      <c r="G14" s="1057"/>
      <c r="H14" s="1057"/>
      <c r="I14" s="1057"/>
      <c r="J14" s="1057"/>
      <c r="K14" s="804"/>
      <c r="L14" s="480"/>
      <c r="M14" s="1058"/>
      <c r="N14" s="1059"/>
      <c r="O14" s="1059"/>
      <c r="P14" s="1059"/>
      <c r="Q14" s="1059"/>
      <c r="R14" s="1059"/>
      <c r="S14" s="804"/>
      <c r="T14" s="804"/>
      <c r="U14" s="804"/>
      <c r="V14" s="480"/>
      <c r="W14" s="571"/>
      <c r="X14" s="804"/>
      <c r="Y14" s="804"/>
      <c r="Z14" s="804"/>
      <c r="AA14" s="804"/>
      <c r="AB14" s="805"/>
      <c r="AC14" s="805"/>
      <c r="AD14" s="805"/>
      <c r="AE14" s="805"/>
      <c r="AF14" s="805"/>
      <c r="AG14" s="805"/>
      <c r="AH14" s="806"/>
      <c r="AI14" s="806"/>
      <c r="AJ14" s="806"/>
      <c r="AK14" s="806"/>
      <c r="AL14" s="806"/>
      <c r="AM14" s="806"/>
      <c r="AN14" s="806"/>
      <c r="AO14" s="806"/>
      <c r="AP14" s="806"/>
      <c r="AQ14" s="806"/>
      <c r="AR14" s="806"/>
      <c r="AS14" s="806"/>
      <c r="AT14" s="806"/>
      <c r="AU14" s="806"/>
      <c r="AV14" s="806"/>
      <c r="AW14" s="806"/>
      <c r="AX14" s="806"/>
      <c r="AY14" s="806"/>
      <c r="AZ14" s="806"/>
      <c r="BA14" s="806"/>
      <c r="BB14" s="806"/>
      <c r="BC14" s="806"/>
      <c r="BD14" s="806"/>
      <c r="BE14" s="806"/>
      <c r="BF14" s="806"/>
      <c r="BG14" s="806"/>
      <c r="BH14" s="552"/>
      <c r="BI14" s="528"/>
      <c r="BJ14" s="202"/>
      <c r="BK14" s="202"/>
      <c r="BL14" s="202"/>
      <c r="BM14" s="479"/>
    </row>
    <row r="15" spans="1:65" ht="15" customHeight="1">
      <c r="A15" s="1039"/>
      <c r="B15" s="1042"/>
      <c r="C15" s="1056" t="s">
        <v>302</v>
      </c>
      <c r="D15" s="1057"/>
      <c r="E15" s="1057"/>
      <c r="F15" s="1057"/>
      <c r="G15" s="1057"/>
      <c r="H15" s="1057"/>
      <c r="I15" s="1057"/>
      <c r="J15" s="1057"/>
      <c r="K15" s="804"/>
      <c r="L15" s="480"/>
      <c r="M15" s="1058"/>
      <c r="N15" s="1059"/>
      <c r="O15" s="1059"/>
      <c r="P15" s="1059"/>
      <c r="Q15" s="1059"/>
      <c r="R15" s="1059"/>
      <c r="S15" s="804"/>
      <c r="T15" s="804"/>
      <c r="U15" s="804"/>
      <c r="V15" s="480"/>
      <c r="W15" s="571"/>
      <c r="X15" s="804"/>
      <c r="Y15" s="804"/>
      <c r="Z15" s="804"/>
      <c r="AA15" s="804"/>
      <c r="AB15" s="805"/>
      <c r="AC15" s="805"/>
      <c r="AD15" s="805"/>
      <c r="AE15" s="805"/>
      <c r="AF15" s="805"/>
      <c r="AG15" s="805"/>
      <c r="AH15" s="806"/>
      <c r="AI15" s="806"/>
      <c r="AJ15" s="806"/>
      <c r="AK15" s="806"/>
      <c r="AL15" s="806"/>
      <c r="AM15" s="806"/>
      <c r="AN15" s="806"/>
      <c r="AO15" s="806"/>
      <c r="AP15" s="806"/>
      <c r="AQ15" s="806"/>
      <c r="AR15" s="806"/>
      <c r="AS15" s="806"/>
      <c r="AT15" s="806"/>
      <c r="AU15" s="806"/>
      <c r="AV15" s="806"/>
      <c r="AW15" s="806"/>
      <c r="AX15" s="806"/>
      <c r="AY15" s="806"/>
      <c r="AZ15" s="806"/>
      <c r="BA15" s="806"/>
      <c r="BB15" s="806"/>
      <c r="BC15" s="806"/>
      <c r="BD15" s="806"/>
      <c r="BE15" s="806"/>
      <c r="BF15" s="806"/>
      <c r="BG15" s="806"/>
      <c r="BH15" s="552"/>
      <c r="BI15" s="528"/>
      <c r="BJ15" s="202"/>
      <c r="BK15" s="202"/>
      <c r="BL15" s="202"/>
      <c r="BM15" s="479"/>
    </row>
    <row r="16" spans="1:65" ht="15" customHeight="1">
      <c r="A16" s="1039"/>
      <c r="B16" s="1042"/>
      <c r="C16" s="1056" t="s">
        <v>642</v>
      </c>
      <c r="D16" s="1057"/>
      <c r="E16" s="1057"/>
      <c r="F16" s="1057"/>
      <c r="G16" s="1057"/>
      <c r="H16" s="1057"/>
      <c r="I16" s="1057"/>
      <c r="J16" s="1057"/>
      <c r="K16" s="804"/>
      <c r="L16" s="480"/>
      <c r="M16" s="1058"/>
      <c r="N16" s="1059"/>
      <c r="O16" s="1059"/>
      <c r="P16" s="1059"/>
      <c r="Q16" s="1059"/>
      <c r="R16" s="1059"/>
      <c r="S16" s="804"/>
      <c r="T16" s="804"/>
      <c r="U16" s="804"/>
      <c r="V16" s="480"/>
      <c r="W16" s="571"/>
      <c r="X16" s="804"/>
      <c r="Y16" s="804"/>
      <c r="Z16" s="804"/>
      <c r="AA16" s="804"/>
      <c r="AB16" s="805"/>
      <c r="AC16" s="805"/>
      <c r="AD16" s="805"/>
      <c r="AE16" s="805"/>
      <c r="AF16" s="805"/>
      <c r="AG16" s="805"/>
      <c r="AH16" s="806"/>
      <c r="AI16" s="806"/>
      <c r="AJ16" s="806"/>
      <c r="AK16" s="806"/>
      <c r="AL16" s="806"/>
      <c r="AM16" s="806"/>
      <c r="AN16" s="806"/>
      <c r="AO16" s="806"/>
      <c r="AP16" s="806"/>
      <c r="AQ16" s="806"/>
      <c r="AR16" s="806"/>
      <c r="AS16" s="806"/>
      <c r="AT16" s="806"/>
      <c r="AU16" s="806"/>
      <c r="AV16" s="806"/>
      <c r="AW16" s="806"/>
      <c r="AX16" s="806"/>
      <c r="AY16" s="806"/>
      <c r="AZ16" s="806"/>
      <c r="BA16" s="806"/>
      <c r="BB16" s="806"/>
      <c r="BC16" s="806"/>
      <c r="BD16" s="806"/>
      <c r="BE16" s="806"/>
      <c r="BF16" s="806"/>
      <c r="BG16" s="806"/>
      <c r="BH16" s="552"/>
      <c r="BI16" s="528"/>
      <c r="BJ16" s="202"/>
      <c r="BK16" s="202"/>
      <c r="BL16" s="202"/>
      <c r="BM16" s="479"/>
    </row>
    <row r="17" spans="1:65" ht="15" customHeight="1">
      <c r="A17" s="1039"/>
      <c r="B17" s="1042"/>
      <c r="C17" s="478"/>
      <c r="D17" s="801"/>
      <c r="E17" s="801"/>
      <c r="F17" s="801"/>
      <c r="G17" s="801"/>
      <c r="H17" s="801"/>
      <c r="I17" s="801"/>
      <c r="J17" s="801"/>
      <c r="K17" s="804"/>
      <c r="L17" s="480"/>
      <c r="M17" s="549"/>
      <c r="N17" s="805"/>
      <c r="O17" s="805"/>
      <c r="P17" s="805"/>
      <c r="Q17" s="805"/>
      <c r="R17" s="805"/>
      <c r="S17" s="804"/>
      <c r="T17" s="804"/>
      <c r="U17" s="804"/>
      <c r="V17" s="480"/>
      <c r="W17" s="571"/>
      <c r="X17" s="804"/>
      <c r="Y17" s="804"/>
      <c r="Z17" s="804"/>
      <c r="AA17" s="804"/>
      <c r="AB17" s="805"/>
      <c r="AC17" s="805"/>
      <c r="AD17" s="805"/>
      <c r="AE17" s="805"/>
      <c r="AF17" s="805"/>
      <c r="AG17" s="805"/>
      <c r="AH17" s="806"/>
      <c r="AI17" s="806"/>
      <c r="AJ17" s="806"/>
      <c r="AK17" s="806"/>
      <c r="AL17" s="806"/>
      <c r="AM17" s="806"/>
      <c r="AN17" s="806"/>
      <c r="AO17" s="806"/>
      <c r="AP17" s="806"/>
      <c r="AQ17" s="806"/>
      <c r="AR17" s="806"/>
      <c r="AS17" s="806"/>
      <c r="AT17" s="806"/>
      <c r="AU17" s="806"/>
      <c r="AV17" s="806"/>
      <c r="AW17" s="806"/>
      <c r="AX17" s="806"/>
      <c r="AY17" s="806"/>
      <c r="AZ17" s="806"/>
      <c r="BA17" s="806"/>
      <c r="BB17" s="806"/>
      <c r="BC17" s="806"/>
      <c r="BD17" s="806"/>
      <c r="BE17" s="806"/>
      <c r="BF17" s="806"/>
      <c r="BG17" s="806"/>
      <c r="BH17" s="552"/>
      <c r="BI17" s="528"/>
      <c r="BJ17" s="202"/>
      <c r="BK17" s="202"/>
      <c r="BL17" s="202"/>
      <c r="BM17" s="479"/>
    </row>
    <row r="18" spans="1:65" ht="15" customHeight="1">
      <c r="A18" s="1039"/>
      <c r="B18" s="1042"/>
      <c r="C18" s="1056" t="s">
        <v>641</v>
      </c>
      <c r="D18" s="1057"/>
      <c r="E18" s="1057"/>
      <c r="F18" s="1057"/>
      <c r="G18" s="1057"/>
      <c r="H18" s="1057"/>
      <c r="I18" s="1057"/>
      <c r="J18" s="1057"/>
      <c r="K18" s="804"/>
      <c r="L18" s="480"/>
      <c r="M18" s="1058"/>
      <c r="N18" s="1059"/>
      <c r="O18" s="1059"/>
      <c r="P18" s="1059"/>
      <c r="Q18" s="1059"/>
      <c r="R18" s="1059"/>
      <c r="S18" s="804"/>
      <c r="T18" s="804"/>
      <c r="U18" s="804"/>
      <c r="V18" s="480"/>
      <c r="W18" s="571"/>
      <c r="X18" s="804"/>
      <c r="Y18" s="804"/>
      <c r="Z18" s="804"/>
      <c r="AA18" s="804"/>
      <c r="AB18" s="805"/>
      <c r="AC18" s="805"/>
      <c r="AD18" s="805"/>
      <c r="AE18" s="805"/>
      <c r="AF18" s="805"/>
      <c r="AG18" s="805"/>
      <c r="AH18" s="806"/>
      <c r="AI18" s="806"/>
      <c r="AJ18" s="806"/>
      <c r="AK18" s="806"/>
      <c r="AL18" s="806"/>
      <c r="AM18" s="806"/>
      <c r="AN18" s="806"/>
      <c r="AO18" s="806"/>
      <c r="AP18" s="806"/>
      <c r="AQ18" s="806"/>
      <c r="AR18" s="806"/>
      <c r="AS18" s="806"/>
      <c r="AT18" s="806"/>
      <c r="AU18" s="806"/>
      <c r="AV18" s="806"/>
      <c r="AW18" s="806"/>
      <c r="AX18" s="806"/>
      <c r="AY18" s="806"/>
      <c r="AZ18" s="806"/>
      <c r="BA18" s="806"/>
      <c r="BB18" s="806"/>
      <c r="BC18" s="806"/>
      <c r="BD18" s="806"/>
      <c r="BE18" s="806"/>
      <c r="BF18" s="806"/>
      <c r="BG18" s="806"/>
      <c r="BH18" s="552"/>
      <c r="BI18" s="528"/>
      <c r="BJ18" s="202"/>
      <c r="BK18" s="202"/>
      <c r="BL18" s="202"/>
      <c r="BM18" s="479"/>
    </row>
    <row r="19" spans="1:65" ht="15" customHeight="1">
      <c r="A19" s="1039"/>
      <c r="B19" s="1042"/>
      <c r="C19" s="1056" t="s">
        <v>640</v>
      </c>
      <c r="D19" s="1057"/>
      <c r="E19" s="1057"/>
      <c r="F19" s="1057"/>
      <c r="G19" s="1057"/>
      <c r="H19" s="1057"/>
      <c r="I19" s="1057"/>
      <c r="J19" s="1057"/>
      <c r="K19" s="804"/>
      <c r="L19" s="480"/>
      <c r="M19" s="1058"/>
      <c r="N19" s="1059"/>
      <c r="O19" s="1059"/>
      <c r="P19" s="1059"/>
      <c r="Q19" s="1059"/>
      <c r="R19" s="1059"/>
      <c r="S19" s="804"/>
      <c r="T19" s="804"/>
      <c r="U19" s="804"/>
      <c r="V19" s="480"/>
      <c r="W19" s="571"/>
      <c r="X19" s="804"/>
      <c r="Y19" s="804"/>
      <c r="Z19" s="804"/>
      <c r="AA19" s="804"/>
      <c r="AB19" s="805"/>
      <c r="AC19" s="805"/>
      <c r="AD19" s="805"/>
      <c r="AE19" s="805"/>
      <c r="AF19" s="805"/>
      <c r="AG19" s="805"/>
      <c r="AH19" s="806"/>
      <c r="AI19" s="806"/>
      <c r="AJ19" s="806"/>
      <c r="AK19" s="806"/>
      <c r="AL19" s="806"/>
      <c r="AM19" s="806"/>
      <c r="AN19" s="806"/>
      <c r="AO19" s="806"/>
      <c r="AP19" s="806"/>
      <c r="AQ19" s="806"/>
      <c r="AR19" s="806"/>
      <c r="AS19" s="806"/>
      <c r="AT19" s="806"/>
      <c r="AU19" s="806"/>
      <c r="AV19" s="806"/>
      <c r="AW19" s="806"/>
      <c r="AX19" s="806"/>
      <c r="AY19" s="806"/>
      <c r="AZ19" s="806"/>
      <c r="BA19" s="806"/>
      <c r="BB19" s="806"/>
      <c r="BC19" s="806"/>
      <c r="BD19" s="806"/>
      <c r="BE19" s="806"/>
      <c r="BF19" s="806"/>
      <c r="BG19" s="806"/>
      <c r="BH19" s="552"/>
      <c r="BI19" s="528"/>
      <c r="BJ19" s="202"/>
      <c r="BK19" s="202"/>
      <c r="BL19" s="202"/>
      <c r="BM19" s="479"/>
    </row>
    <row r="20" spans="1:65" ht="15" customHeight="1">
      <c r="A20" s="1039"/>
      <c r="B20" s="1042"/>
      <c r="C20" s="1056" t="s">
        <v>303</v>
      </c>
      <c r="D20" s="1057"/>
      <c r="E20" s="1057"/>
      <c r="F20" s="1057"/>
      <c r="G20" s="1057"/>
      <c r="H20" s="1057"/>
      <c r="I20" s="1057"/>
      <c r="J20" s="1057"/>
      <c r="K20" s="804"/>
      <c r="L20" s="480"/>
      <c r="M20" s="1058"/>
      <c r="N20" s="1059"/>
      <c r="O20" s="1059"/>
      <c r="P20" s="1059"/>
      <c r="Q20" s="1059"/>
      <c r="R20" s="1059"/>
      <c r="S20" s="804"/>
      <c r="T20" s="804"/>
      <c r="U20" s="804"/>
      <c r="V20" s="480"/>
      <c r="W20" s="571"/>
      <c r="X20" s="804"/>
      <c r="Y20" s="804"/>
      <c r="Z20" s="804"/>
      <c r="AA20" s="804"/>
      <c r="AB20" s="805"/>
      <c r="AC20" s="805"/>
      <c r="AD20" s="805"/>
      <c r="AE20" s="805"/>
      <c r="AF20" s="805"/>
      <c r="AG20" s="805"/>
      <c r="AH20" s="806"/>
      <c r="AI20" s="806"/>
      <c r="AJ20" s="806"/>
      <c r="AK20" s="806"/>
      <c r="AL20" s="806"/>
      <c r="AM20" s="806"/>
      <c r="AN20" s="806"/>
      <c r="AO20" s="806"/>
      <c r="AP20" s="806"/>
      <c r="AQ20" s="806"/>
      <c r="AR20" s="806"/>
      <c r="AS20" s="806"/>
      <c r="AT20" s="806"/>
      <c r="AU20" s="806"/>
      <c r="AV20" s="806"/>
      <c r="AW20" s="806"/>
      <c r="AX20" s="806"/>
      <c r="AY20" s="806"/>
      <c r="AZ20" s="806"/>
      <c r="BA20" s="806"/>
      <c r="BB20" s="806"/>
      <c r="BC20" s="806"/>
      <c r="BD20" s="806"/>
      <c r="BE20" s="806"/>
      <c r="BF20" s="806"/>
      <c r="BG20" s="806"/>
      <c r="BH20" s="552"/>
      <c r="BI20" s="528"/>
      <c r="BJ20" s="202"/>
      <c r="BK20" s="202"/>
      <c r="BL20" s="202"/>
      <c r="BM20" s="479"/>
    </row>
    <row r="21" spans="1:65" ht="15" customHeight="1">
      <c r="A21" s="1039"/>
      <c r="B21" s="1043"/>
      <c r="C21" s="1060"/>
      <c r="D21" s="1061"/>
      <c r="E21" s="1061"/>
      <c r="F21" s="1061"/>
      <c r="G21" s="1061"/>
      <c r="H21" s="1061"/>
      <c r="I21" s="1061"/>
      <c r="J21" s="1061"/>
      <c r="K21" s="481"/>
      <c r="L21" s="482"/>
      <c r="M21" s="1062"/>
      <c r="N21" s="1063"/>
      <c r="O21" s="1063"/>
      <c r="P21" s="1063"/>
      <c r="Q21" s="1063"/>
      <c r="R21" s="1063"/>
      <c r="S21" s="481"/>
      <c r="T21" s="481"/>
      <c r="U21" s="481"/>
      <c r="V21" s="482"/>
      <c r="W21" s="538"/>
      <c r="X21" s="481"/>
      <c r="Y21" s="481"/>
      <c r="Z21" s="481"/>
      <c r="AA21" s="481"/>
      <c r="AB21" s="551"/>
      <c r="AC21" s="551"/>
      <c r="AD21" s="551"/>
      <c r="AE21" s="551"/>
      <c r="AF21" s="551"/>
      <c r="AG21" s="551"/>
      <c r="AH21" s="547"/>
      <c r="AI21" s="547"/>
      <c r="AJ21" s="547"/>
      <c r="AK21" s="547"/>
      <c r="AL21" s="547"/>
      <c r="AM21" s="547"/>
      <c r="AN21" s="547"/>
      <c r="AO21" s="547"/>
      <c r="AP21" s="547"/>
      <c r="AQ21" s="547"/>
      <c r="AR21" s="547"/>
      <c r="AS21" s="547"/>
      <c r="AT21" s="547"/>
      <c r="AU21" s="547"/>
      <c r="AV21" s="547"/>
      <c r="AW21" s="547"/>
      <c r="AX21" s="547"/>
      <c r="AY21" s="547"/>
      <c r="AZ21" s="547"/>
      <c r="BA21" s="547"/>
      <c r="BB21" s="547"/>
      <c r="BC21" s="547"/>
      <c r="BD21" s="547"/>
      <c r="BE21" s="547"/>
      <c r="BF21" s="547"/>
      <c r="BG21" s="547"/>
      <c r="BH21" s="548"/>
      <c r="BI21" s="483"/>
      <c r="BJ21" s="470"/>
      <c r="BK21" s="470"/>
      <c r="BL21" s="470"/>
      <c r="BM21" s="471"/>
    </row>
    <row r="22" spans="1:65" ht="30" customHeight="1">
      <c r="A22" s="1039"/>
      <c r="B22" s="1041" t="s">
        <v>304</v>
      </c>
      <c r="C22" s="1044" t="s">
        <v>305</v>
      </c>
      <c r="D22" s="1045"/>
      <c r="E22" s="1045"/>
      <c r="F22" s="1045"/>
      <c r="G22" s="1045"/>
      <c r="H22" s="1045"/>
      <c r="I22" s="1045"/>
      <c r="J22" s="1045"/>
      <c r="K22" s="1046"/>
      <c r="L22" s="1047"/>
      <c r="M22" s="1044" t="s">
        <v>299</v>
      </c>
      <c r="N22" s="1048"/>
      <c r="O22" s="1048"/>
      <c r="P22" s="1048"/>
      <c r="Q22" s="1048"/>
      <c r="R22" s="1048"/>
      <c r="S22" s="1048"/>
      <c r="T22" s="1048"/>
      <c r="U22" s="1048"/>
      <c r="V22" s="1049"/>
      <c r="W22" s="1044" t="s">
        <v>300</v>
      </c>
      <c r="X22" s="1048"/>
      <c r="Y22" s="1048"/>
      <c r="Z22" s="1048"/>
      <c r="AA22" s="1048"/>
      <c r="AB22" s="1048"/>
      <c r="AC22" s="1048"/>
      <c r="AD22" s="1048"/>
      <c r="AE22" s="1048"/>
      <c r="AF22" s="1048"/>
      <c r="AG22" s="1048"/>
      <c r="AH22" s="1048"/>
      <c r="AI22" s="1048"/>
      <c r="AJ22" s="1048"/>
      <c r="AK22" s="1048"/>
      <c r="AL22" s="1048"/>
      <c r="AM22" s="1048"/>
      <c r="AN22" s="1048"/>
      <c r="AO22" s="1048"/>
      <c r="AP22" s="1048"/>
      <c r="AQ22" s="1048"/>
      <c r="AR22" s="1048"/>
      <c r="AS22" s="1048"/>
      <c r="AT22" s="1048"/>
      <c r="AU22" s="1048"/>
      <c r="AV22" s="1048"/>
      <c r="AW22" s="1048"/>
      <c r="AX22" s="1048"/>
      <c r="AY22" s="1048"/>
      <c r="AZ22" s="1048"/>
      <c r="BA22" s="1048"/>
      <c r="BB22" s="1048"/>
      <c r="BC22" s="1048"/>
      <c r="BD22" s="1048"/>
      <c r="BE22" s="1048"/>
      <c r="BF22" s="1048"/>
      <c r="BG22" s="1048"/>
      <c r="BH22" s="1049"/>
      <c r="BI22" s="1044" t="s">
        <v>638</v>
      </c>
      <c r="BJ22" s="1046"/>
      <c r="BK22" s="1046"/>
      <c r="BL22" s="1046"/>
      <c r="BM22" s="1047"/>
    </row>
    <row r="23" spans="1:65" ht="15" customHeight="1">
      <c r="A23" s="1039"/>
      <c r="B23" s="1064"/>
      <c r="C23" s="1050"/>
      <c r="D23" s="1051"/>
      <c r="E23" s="1051"/>
      <c r="F23" s="1051"/>
      <c r="G23" s="1051"/>
      <c r="H23" s="1051"/>
      <c r="I23" s="1051"/>
      <c r="J23" s="1051"/>
      <c r="K23" s="476"/>
      <c r="L23" s="527"/>
      <c r="M23" s="553"/>
      <c r="N23" s="554"/>
      <c r="O23" s="554"/>
      <c r="P23" s="554"/>
      <c r="Q23" s="554"/>
      <c r="R23" s="554"/>
      <c r="S23" s="527"/>
      <c r="T23" s="527"/>
      <c r="U23" s="527"/>
      <c r="V23" s="477"/>
      <c r="W23" s="546"/>
      <c r="X23" s="527"/>
      <c r="Y23" s="527"/>
      <c r="Z23" s="527"/>
      <c r="AA23" s="527"/>
      <c r="AB23" s="554"/>
      <c r="AC23" s="554"/>
      <c r="AD23" s="554"/>
      <c r="AE23" s="554"/>
      <c r="AF23" s="554"/>
      <c r="AG23" s="554"/>
      <c r="AH23" s="544"/>
      <c r="AI23" s="544"/>
      <c r="AJ23" s="544"/>
      <c r="AK23" s="544"/>
      <c r="AL23" s="544"/>
      <c r="AM23" s="544"/>
      <c r="AN23" s="544"/>
      <c r="AO23" s="544"/>
      <c r="AP23" s="544"/>
      <c r="AQ23" s="544"/>
      <c r="AR23" s="544"/>
      <c r="AS23" s="544"/>
      <c r="AT23" s="544"/>
      <c r="AU23" s="544"/>
      <c r="AV23" s="544"/>
      <c r="AW23" s="544"/>
      <c r="AX23" s="544"/>
      <c r="AY23" s="544"/>
      <c r="AZ23" s="544"/>
      <c r="BA23" s="544"/>
      <c r="BB23" s="544"/>
      <c r="BC23" s="544"/>
      <c r="BD23" s="544"/>
      <c r="BE23" s="544"/>
      <c r="BF23" s="544"/>
      <c r="BG23" s="544"/>
      <c r="BH23" s="545"/>
      <c r="BI23" s="546"/>
      <c r="BJ23" s="527"/>
      <c r="BK23" s="527"/>
      <c r="BL23" s="527"/>
      <c r="BM23" s="477"/>
    </row>
    <row r="24" spans="1:65" ht="15" customHeight="1">
      <c r="A24" s="1039"/>
      <c r="B24" s="1064"/>
      <c r="C24" s="478"/>
      <c r="D24" s="801"/>
      <c r="E24" s="801"/>
      <c r="F24" s="801"/>
      <c r="G24" s="801"/>
      <c r="H24" s="801"/>
      <c r="I24" s="801"/>
      <c r="J24" s="801"/>
      <c r="K24" s="801"/>
      <c r="L24" s="202"/>
      <c r="M24" s="555"/>
      <c r="N24" s="802"/>
      <c r="O24" s="802"/>
      <c r="P24" s="802"/>
      <c r="Q24" s="802"/>
      <c r="R24" s="802"/>
      <c r="S24" s="202"/>
      <c r="T24" s="202"/>
      <c r="U24" s="202"/>
      <c r="V24" s="479"/>
      <c r="W24" s="528"/>
      <c r="X24" s="202"/>
      <c r="Y24" s="202"/>
      <c r="Z24" s="202"/>
      <c r="AA24" s="202"/>
      <c r="AB24" s="802"/>
      <c r="AC24" s="802"/>
      <c r="AD24" s="802"/>
      <c r="AE24" s="802"/>
      <c r="AF24" s="802"/>
      <c r="AG24" s="802"/>
      <c r="AH24" s="807"/>
      <c r="AI24" s="807"/>
      <c r="AJ24" s="807"/>
      <c r="AK24" s="807"/>
      <c r="AL24" s="807"/>
      <c r="AM24" s="807"/>
      <c r="AN24" s="807"/>
      <c r="AO24" s="807"/>
      <c r="AP24" s="807"/>
      <c r="AQ24" s="807"/>
      <c r="AR24" s="807"/>
      <c r="AS24" s="807"/>
      <c r="AT24" s="807"/>
      <c r="AU24" s="807"/>
      <c r="AV24" s="807"/>
      <c r="AW24" s="807"/>
      <c r="AX24" s="807"/>
      <c r="AY24" s="807"/>
      <c r="AZ24" s="807"/>
      <c r="BA24" s="807"/>
      <c r="BB24" s="807"/>
      <c r="BC24" s="807"/>
      <c r="BD24" s="807"/>
      <c r="BE24" s="807"/>
      <c r="BF24" s="807"/>
      <c r="BG24" s="807"/>
      <c r="BH24" s="541"/>
      <c r="BI24" s="528"/>
      <c r="BJ24" s="202"/>
      <c r="BK24" s="202"/>
      <c r="BL24" s="202"/>
      <c r="BM24" s="479"/>
    </row>
    <row r="25" spans="1:65" ht="15" customHeight="1">
      <c r="A25" s="1039"/>
      <c r="B25" s="1042"/>
      <c r="C25" s="1056" t="s">
        <v>306</v>
      </c>
      <c r="D25" s="1057"/>
      <c r="E25" s="1057"/>
      <c r="F25" s="1057"/>
      <c r="G25" s="1057"/>
      <c r="H25" s="1057"/>
      <c r="I25" s="1057"/>
      <c r="J25" s="1057"/>
      <c r="K25" s="804"/>
      <c r="L25" s="804"/>
      <c r="M25" s="549"/>
      <c r="N25" s="805"/>
      <c r="O25" s="805"/>
      <c r="P25" s="805"/>
      <c r="Q25" s="805"/>
      <c r="R25" s="805"/>
      <c r="S25" s="804"/>
      <c r="T25" s="804"/>
      <c r="U25" s="804"/>
      <c r="V25" s="480"/>
      <c r="W25" s="571"/>
      <c r="X25" s="804"/>
      <c r="Y25" s="804"/>
      <c r="Z25" s="804"/>
      <c r="AA25" s="804"/>
      <c r="AB25" s="805"/>
      <c r="AC25" s="805"/>
      <c r="AD25" s="805"/>
      <c r="AE25" s="805"/>
      <c r="AF25" s="805"/>
      <c r="AG25" s="805"/>
      <c r="AH25" s="806"/>
      <c r="AI25" s="806"/>
      <c r="AJ25" s="806"/>
      <c r="AK25" s="806"/>
      <c r="AL25" s="806"/>
      <c r="AM25" s="806"/>
      <c r="AN25" s="806"/>
      <c r="AO25" s="806"/>
      <c r="AP25" s="806"/>
      <c r="AQ25" s="806"/>
      <c r="AR25" s="806"/>
      <c r="AS25" s="806"/>
      <c r="AT25" s="806"/>
      <c r="AU25" s="806"/>
      <c r="AV25" s="806"/>
      <c r="AW25" s="806"/>
      <c r="AX25" s="806"/>
      <c r="AY25" s="806"/>
      <c r="AZ25" s="806"/>
      <c r="BA25" s="806"/>
      <c r="BB25" s="806"/>
      <c r="BC25" s="806"/>
      <c r="BD25" s="806"/>
      <c r="BE25" s="806"/>
      <c r="BF25" s="806"/>
      <c r="BG25" s="806"/>
      <c r="BH25" s="552"/>
      <c r="BI25" s="528"/>
      <c r="BJ25" s="202"/>
      <c r="BK25" s="202"/>
      <c r="BL25" s="202"/>
      <c r="BM25" s="479"/>
    </row>
    <row r="26" spans="1:65" ht="15" customHeight="1">
      <c r="A26" s="1039"/>
      <c r="B26" s="1042"/>
      <c r="C26" s="1056" t="s">
        <v>307</v>
      </c>
      <c r="D26" s="1057"/>
      <c r="E26" s="1057"/>
      <c r="F26" s="1057"/>
      <c r="G26" s="1057"/>
      <c r="H26" s="1057"/>
      <c r="I26" s="1057"/>
      <c r="J26" s="1057"/>
      <c r="K26" s="804"/>
      <c r="L26" s="804"/>
      <c r="M26" s="549"/>
      <c r="N26" s="805"/>
      <c r="O26" s="805"/>
      <c r="P26" s="805"/>
      <c r="Q26" s="805"/>
      <c r="R26" s="805"/>
      <c r="S26" s="804"/>
      <c r="T26" s="804"/>
      <c r="U26" s="804"/>
      <c r="V26" s="480"/>
      <c r="W26" s="571"/>
      <c r="X26" s="804"/>
      <c r="Y26" s="804"/>
      <c r="Z26" s="804"/>
      <c r="AA26" s="804"/>
      <c r="AB26" s="805"/>
      <c r="AC26" s="805"/>
      <c r="AD26" s="805"/>
      <c r="AE26" s="805"/>
      <c r="AF26" s="805"/>
      <c r="AG26" s="805"/>
      <c r="AH26" s="806"/>
      <c r="AI26" s="806"/>
      <c r="AJ26" s="806"/>
      <c r="AK26" s="806"/>
      <c r="AL26" s="806"/>
      <c r="AM26" s="806"/>
      <c r="AN26" s="806"/>
      <c r="AO26" s="806"/>
      <c r="AP26" s="806"/>
      <c r="AQ26" s="806"/>
      <c r="AR26" s="806"/>
      <c r="AS26" s="806"/>
      <c r="AT26" s="806"/>
      <c r="AU26" s="806"/>
      <c r="AV26" s="806"/>
      <c r="AW26" s="806"/>
      <c r="AX26" s="806"/>
      <c r="AY26" s="806"/>
      <c r="AZ26" s="806"/>
      <c r="BA26" s="806"/>
      <c r="BB26" s="806"/>
      <c r="BC26" s="806"/>
      <c r="BD26" s="806"/>
      <c r="BE26" s="806"/>
      <c r="BF26" s="806"/>
      <c r="BG26" s="806"/>
      <c r="BH26" s="552"/>
      <c r="BI26" s="528"/>
      <c r="BJ26" s="202"/>
      <c r="BK26" s="202"/>
      <c r="BL26" s="202"/>
      <c r="BM26" s="479"/>
    </row>
    <row r="27" spans="1:65" ht="15" customHeight="1">
      <c r="A27" s="1039"/>
      <c r="B27" s="1043"/>
      <c r="C27" s="1060"/>
      <c r="D27" s="1061"/>
      <c r="E27" s="1061"/>
      <c r="F27" s="1061"/>
      <c r="G27" s="1061"/>
      <c r="H27" s="1061"/>
      <c r="I27" s="1061"/>
      <c r="J27" s="1061"/>
      <c r="K27" s="481"/>
      <c r="L27" s="481"/>
      <c r="M27" s="550"/>
      <c r="N27" s="551"/>
      <c r="O27" s="551"/>
      <c r="P27" s="551"/>
      <c r="Q27" s="551"/>
      <c r="R27" s="551"/>
      <c r="S27" s="481"/>
      <c r="T27" s="481"/>
      <c r="U27" s="481"/>
      <c r="V27" s="482"/>
      <c r="W27" s="538"/>
      <c r="X27" s="481"/>
      <c r="Y27" s="481"/>
      <c r="Z27" s="481"/>
      <c r="AA27" s="481"/>
      <c r="AB27" s="551"/>
      <c r="AC27" s="551"/>
      <c r="AD27" s="551"/>
      <c r="AE27" s="551"/>
      <c r="AF27" s="551"/>
      <c r="AG27" s="551"/>
      <c r="AH27" s="547"/>
      <c r="AI27" s="547"/>
      <c r="AJ27" s="547"/>
      <c r="AK27" s="547"/>
      <c r="AL27" s="547"/>
      <c r="AM27" s="547"/>
      <c r="AN27" s="547"/>
      <c r="AO27" s="547"/>
      <c r="AP27" s="547"/>
      <c r="AQ27" s="547"/>
      <c r="AR27" s="547"/>
      <c r="AS27" s="547"/>
      <c r="AT27" s="547"/>
      <c r="AU27" s="547"/>
      <c r="AV27" s="547"/>
      <c r="AW27" s="547"/>
      <c r="AX27" s="547"/>
      <c r="AY27" s="547"/>
      <c r="AZ27" s="547"/>
      <c r="BA27" s="547"/>
      <c r="BB27" s="547"/>
      <c r="BC27" s="547"/>
      <c r="BD27" s="547"/>
      <c r="BE27" s="547"/>
      <c r="BF27" s="547"/>
      <c r="BG27" s="547"/>
      <c r="BH27" s="548"/>
      <c r="BI27" s="483"/>
      <c r="BJ27" s="470"/>
      <c r="BK27" s="470"/>
      <c r="BL27" s="470"/>
      <c r="BM27" s="471"/>
    </row>
    <row r="28" spans="1:65" ht="30" customHeight="1">
      <c r="A28" s="1039"/>
      <c r="B28" s="1041" t="s">
        <v>308</v>
      </c>
      <c r="C28" s="1044" t="s">
        <v>305</v>
      </c>
      <c r="D28" s="1045"/>
      <c r="E28" s="1045"/>
      <c r="F28" s="1045"/>
      <c r="G28" s="1045"/>
      <c r="H28" s="1045"/>
      <c r="I28" s="1045"/>
      <c r="J28" s="1045"/>
      <c r="K28" s="1046"/>
      <c r="L28" s="1047"/>
      <c r="M28" s="1044" t="s">
        <v>299</v>
      </c>
      <c r="N28" s="1048"/>
      <c r="O28" s="1048"/>
      <c r="P28" s="1048"/>
      <c r="Q28" s="1048"/>
      <c r="R28" s="1048"/>
      <c r="S28" s="1048"/>
      <c r="T28" s="1048"/>
      <c r="U28" s="1048"/>
      <c r="V28" s="1049"/>
      <c r="W28" s="1044" t="s">
        <v>300</v>
      </c>
      <c r="X28" s="1048"/>
      <c r="Y28" s="1048"/>
      <c r="Z28" s="1048"/>
      <c r="AA28" s="1048"/>
      <c r="AB28" s="1048"/>
      <c r="AC28" s="1048"/>
      <c r="AD28" s="1048"/>
      <c r="AE28" s="1048"/>
      <c r="AF28" s="1048"/>
      <c r="AG28" s="1048"/>
      <c r="AH28" s="1048"/>
      <c r="AI28" s="1048"/>
      <c r="AJ28" s="1048"/>
      <c r="AK28" s="1048"/>
      <c r="AL28" s="1048"/>
      <c r="AM28" s="1048"/>
      <c r="AN28" s="1048"/>
      <c r="AO28" s="1048"/>
      <c r="AP28" s="1048"/>
      <c r="AQ28" s="1048"/>
      <c r="AR28" s="1048"/>
      <c r="AS28" s="1048"/>
      <c r="AT28" s="1048"/>
      <c r="AU28" s="1048"/>
      <c r="AV28" s="1048"/>
      <c r="AW28" s="1048"/>
      <c r="AX28" s="1048"/>
      <c r="AY28" s="1048"/>
      <c r="AZ28" s="1048"/>
      <c r="BA28" s="1048"/>
      <c r="BB28" s="1048"/>
      <c r="BC28" s="1048"/>
      <c r="BD28" s="1048"/>
      <c r="BE28" s="1048"/>
      <c r="BF28" s="1048"/>
      <c r="BG28" s="1048"/>
      <c r="BH28" s="1049"/>
      <c r="BI28" s="1044" t="s">
        <v>638</v>
      </c>
      <c r="BJ28" s="1046"/>
      <c r="BK28" s="1046"/>
      <c r="BL28" s="1046"/>
      <c r="BM28" s="1047"/>
    </row>
    <row r="29" spans="1:65" ht="22.5" customHeight="1">
      <c r="A29" s="1039"/>
      <c r="B29" s="1064"/>
      <c r="C29" s="1050"/>
      <c r="D29" s="1051"/>
      <c r="E29" s="1051"/>
      <c r="F29" s="1051"/>
      <c r="G29" s="1051"/>
      <c r="H29" s="1051"/>
      <c r="I29" s="1051"/>
      <c r="J29" s="1051"/>
      <c r="K29" s="476"/>
      <c r="L29" s="572"/>
      <c r="M29" s="542"/>
      <c r="N29" s="543"/>
      <c r="O29" s="543"/>
      <c r="P29" s="543"/>
      <c r="Q29" s="543"/>
      <c r="R29" s="543"/>
      <c r="S29" s="572"/>
      <c r="T29" s="572"/>
      <c r="U29" s="572"/>
      <c r="V29" s="484"/>
      <c r="W29" s="573"/>
      <c r="X29" s="572"/>
      <c r="Y29" s="572"/>
      <c r="Z29" s="572"/>
      <c r="AA29" s="572"/>
      <c r="AB29" s="543"/>
      <c r="AC29" s="543"/>
      <c r="AD29" s="543"/>
      <c r="AE29" s="543"/>
      <c r="AF29" s="543"/>
      <c r="AG29" s="543"/>
      <c r="AH29" s="544"/>
      <c r="AI29" s="544"/>
      <c r="AJ29" s="544"/>
      <c r="AK29" s="544"/>
      <c r="AL29" s="544"/>
      <c r="AM29" s="544"/>
      <c r="AN29" s="544"/>
      <c r="AO29" s="544"/>
      <c r="AP29" s="544"/>
      <c r="AQ29" s="544"/>
      <c r="AR29" s="544"/>
      <c r="AS29" s="544"/>
      <c r="AT29" s="544"/>
      <c r="AU29" s="544"/>
      <c r="AV29" s="544"/>
      <c r="AW29" s="544"/>
      <c r="AX29" s="544"/>
      <c r="AY29" s="544"/>
      <c r="AZ29" s="544"/>
      <c r="BA29" s="544"/>
      <c r="BB29" s="544"/>
      <c r="BC29" s="544"/>
      <c r="BD29" s="544"/>
      <c r="BE29" s="544"/>
      <c r="BF29" s="544"/>
      <c r="BG29" s="544"/>
      <c r="BH29" s="545"/>
      <c r="BI29" s="546"/>
      <c r="BJ29" s="527"/>
      <c r="BK29" s="527"/>
      <c r="BL29" s="527"/>
      <c r="BM29" s="477"/>
    </row>
    <row r="30" spans="1:65" ht="15" customHeight="1">
      <c r="A30" s="1039"/>
      <c r="B30" s="1064"/>
      <c r="C30" s="1056" t="s">
        <v>309</v>
      </c>
      <c r="D30" s="1057"/>
      <c r="E30" s="1057"/>
      <c r="F30" s="1057"/>
      <c r="G30" s="1057"/>
      <c r="H30" s="1057"/>
      <c r="I30" s="1057"/>
      <c r="J30" s="1057"/>
      <c r="K30" s="804"/>
      <c r="L30" s="808"/>
      <c r="M30" s="549"/>
      <c r="N30" s="805"/>
      <c r="O30" s="805"/>
      <c r="P30" s="805"/>
      <c r="Q30" s="805"/>
      <c r="R30" s="805"/>
      <c r="S30" s="808"/>
      <c r="T30" s="808"/>
      <c r="U30" s="808"/>
      <c r="V30" s="485"/>
      <c r="W30" s="574"/>
      <c r="X30" s="808"/>
      <c r="Y30" s="808"/>
      <c r="Z30" s="808"/>
      <c r="AA30" s="808"/>
      <c r="AB30" s="805"/>
      <c r="AC30" s="805"/>
      <c r="AD30" s="805"/>
      <c r="AE30" s="805"/>
      <c r="AF30" s="805"/>
      <c r="AG30" s="805"/>
      <c r="AH30" s="807"/>
      <c r="AI30" s="807"/>
      <c r="AJ30" s="807"/>
      <c r="AK30" s="807"/>
      <c r="AL30" s="807"/>
      <c r="AM30" s="807"/>
      <c r="AN30" s="807"/>
      <c r="AO30" s="807"/>
      <c r="AP30" s="807"/>
      <c r="AQ30" s="807"/>
      <c r="AR30" s="807"/>
      <c r="AS30" s="807"/>
      <c r="AT30" s="807"/>
      <c r="AU30" s="807"/>
      <c r="AV30" s="807"/>
      <c r="AW30" s="807"/>
      <c r="AX30" s="807"/>
      <c r="AY30" s="807"/>
      <c r="AZ30" s="807"/>
      <c r="BA30" s="807"/>
      <c r="BB30" s="807"/>
      <c r="BC30" s="807"/>
      <c r="BD30" s="807"/>
      <c r="BE30" s="807"/>
      <c r="BF30" s="807"/>
      <c r="BG30" s="807"/>
      <c r="BH30" s="541"/>
      <c r="BI30" s="528"/>
      <c r="BJ30" s="202"/>
      <c r="BK30" s="202"/>
      <c r="BL30" s="202"/>
      <c r="BM30" s="479"/>
    </row>
    <row r="31" spans="1:65" ht="15" customHeight="1">
      <c r="A31" s="1039"/>
      <c r="B31" s="1064"/>
      <c r="C31" s="1056" t="s">
        <v>309</v>
      </c>
      <c r="D31" s="1057"/>
      <c r="E31" s="1057"/>
      <c r="F31" s="1057"/>
      <c r="G31" s="1057"/>
      <c r="H31" s="1057"/>
      <c r="I31" s="1057"/>
      <c r="J31" s="1057"/>
      <c r="K31" s="804"/>
      <c r="L31" s="808"/>
      <c r="M31" s="549"/>
      <c r="N31" s="805"/>
      <c r="O31" s="805"/>
      <c r="P31" s="805"/>
      <c r="Q31" s="805"/>
      <c r="R31" s="805"/>
      <c r="S31" s="808"/>
      <c r="T31" s="808"/>
      <c r="U31" s="808"/>
      <c r="V31" s="485"/>
      <c r="W31" s="574"/>
      <c r="X31" s="808"/>
      <c r="Y31" s="808"/>
      <c r="Z31" s="808"/>
      <c r="AA31" s="808"/>
      <c r="AB31" s="805"/>
      <c r="AC31" s="805"/>
      <c r="AD31" s="805"/>
      <c r="AE31" s="805"/>
      <c r="AF31" s="805"/>
      <c r="AG31" s="805"/>
      <c r="AH31" s="807"/>
      <c r="AI31" s="807"/>
      <c r="AJ31" s="807"/>
      <c r="AK31" s="807"/>
      <c r="AL31" s="807"/>
      <c r="AM31" s="807"/>
      <c r="AN31" s="807"/>
      <c r="AO31" s="807"/>
      <c r="AP31" s="807"/>
      <c r="AQ31" s="807"/>
      <c r="AR31" s="807"/>
      <c r="AS31" s="807"/>
      <c r="AT31" s="807"/>
      <c r="AU31" s="807"/>
      <c r="AV31" s="807"/>
      <c r="AW31" s="807"/>
      <c r="AX31" s="807"/>
      <c r="AY31" s="807"/>
      <c r="AZ31" s="807"/>
      <c r="BA31" s="807"/>
      <c r="BB31" s="807"/>
      <c r="BC31" s="807"/>
      <c r="BD31" s="807"/>
      <c r="BE31" s="807"/>
      <c r="BF31" s="807"/>
      <c r="BG31" s="807"/>
      <c r="BH31" s="541"/>
      <c r="BI31" s="528"/>
      <c r="BJ31" s="202"/>
      <c r="BK31" s="202"/>
      <c r="BL31" s="202"/>
      <c r="BM31" s="479"/>
    </row>
    <row r="32" spans="1:65" ht="15" customHeight="1">
      <c r="A32" s="1039"/>
      <c r="B32" s="1064"/>
      <c r="C32" s="1060"/>
      <c r="D32" s="1061"/>
      <c r="E32" s="1061"/>
      <c r="F32" s="1061"/>
      <c r="G32" s="1061"/>
      <c r="H32" s="1061"/>
      <c r="I32" s="1061"/>
      <c r="J32" s="1061"/>
      <c r="K32" s="481"/>
      <c r="L32" s="491"/>
      <c r="M32" s="550"/>
      <c r="N32" s="551"/>
      <c r="O32" s="551"/>
      <c r="P32" s="551"/>
      <c r="Q32" s="551"/>
      <c r="R32" s="551"/>
      <c r="S32" s="491"/>
      <c r="T32" s="491"/>
      <c r="U32" s="491"/>
      <c r="V32" s="486"/>
      <c r="W32" s="575"/>
      <c r="X32" s="491"/>
      <c r="Y32" s="491"/>
      <c r="Z32" s="491"/>
      <c r="AA32" s="491"/>
      <c r="AB32" s="551"/>
      <c r="AC32" s="551"/>
      <c r="AD32" s="551"/>
      <c r="AE32" s="551"/>
      <c r="AF32" s="551"/>
      <c r="AG32" s="551"/>
      <c r="AH32" s="487"/>
      <c r="AI32" s="487"/>
      <c r="AJ32" s="487"/>
      <c r="AK32" s="487"/>
      <c r="AL32" s="487"/>
      <c r="AM32" s="487"/>
      <c r="AN32" s="487"/>
      <c r="AO32" s="487"/>
      <c r="AP32" s="487"/>
      <c r="AQ32" s="487"/>
      <c r="AR32" s="487"/>
      <c r="AS32" s="487"/>
      <c r="AT32" s="487"/>
      <c r="AU32" s="487"/>
      <c r="AV32" s="487"/>
      <c r="AW32" s="487"/>
      <c r="AX32" s="487"/>
      <c r="AY32" s="487"/>
      <c r="AZ32" s="487"/>
      <c r="BA32" s="487"/>
      <c r="BB32" s="487"/>
      <c r="BC32" s="487"/>
      <c r="BD32" s="487"/>
      <c r="BE32" s="487"/>
      <c r="BF32" s="487"/>
      <c r="BG32" s="487"/>
      <c r="BH32" s="488"/>
      <c r="BI32" s="483"/>
      <c r="BJ32" s="470"/>
      <c r="BK32" s="470"/>
      <c r="BL32" s="470"/>
      <c r="BM32" s="471"/>
    </row>
    <row r="33" spans="1:65" ht="30" customHeight="1">
      <c r="A33" s="1039"/>
      <c r="B33" s="1041" t="s">
        <v>310</v>
      </c>
      <c r="C33" s="1065" t="s">
        <v>639</v>
      </c>
      <c r="D33" s="1045"/>
      <c r="E33" s="1045"/>
      <c r="F33" s="1045"/>
      <c r="G33" s="1045"/>
      <c r="H33" s="1045"/>
      <c r="I33" s="1045"/>
      <c r="J33" s="1045"/>
      <c r="K33" s="1046"/>
      <c r="L33" s="1047"/>
      <c r="M33" s="1044" t="s">
        <v>299</v>
      </c>
      <c r="N33" s="1048"/>
      <c r="O33" s="1048"/>
      <c r="P33" s="1048"/>
      <c r="Q33" s="1048"/>
      <c r="R33" s="1048"/>
      <c r="S33" s="1048"/>
      <c r="T33" s="1048"/>
      <c r="U33" s="1048"/>
      <c r="V33" s="1049"/>
      <c r="W33" s="1044" t="s">
        <v>300</v>
      </c>
      <c r="X33" s="1048"/>
      <c r="Y33" s="1048"/>
      <c r="Z33" s="1048"/>
      <c r="AA33" s="1048"/>
      <c r="AB33" s="1048"/>
      <c r="AC33" s="1048"/>
      <c r="AD33" s="1048"/>
      <c r="AE33" s="1048"/>
      <c r="AF33" s="1048"/>
      <c r="AG33" s="1048"/>
      <c r="AH33" s="1048"/>
      <c r="AI33" s="1048"/>
      <c r="AJ33" s="1048"/>
      <c r="AK33" s="1048"/>
      <c r="AL33" s="1048"/>
      <c r="AM33" s="1048"/>
      <c r="AN33" s="1048"/>
      <c r="AO33" s="1048"/>
      <c r="AP33" s="1048"/>
      <c r="AQ33" s="1048"/>
      <c r="AR33" s="1048"/>
      <c r="AS33" s="1048"/>
      <c r="AT33" s="1048"/>
      <c r="AU33" s="1048"/>
      <c r="AV33" s="1048"/>
      <c r="AW33" s="1048"/>
      <c r="AX33" s="1048"/>
      <c r="AY33" s="1048"/>
      <c r="AZ33" s="1048"/>
      <c r="BA33" s="1048"/>
      <c r="BB33" s="1048"/>
      <c r="BC33" s="1048"/>
      <c r="BD33" s="1048"/>
      <c r="BE33" s="1048"/>
      <c r="BF33" s="1048"/>
      <c r="BG33" s="1048"/>
      <c r="BH33" s="1049"/>
      <c r="BI33" s="1044" t="s">
        <v>638</v>
      </c>
      <c r="BJ33" s="1046"/>
      <c r="BK33" s="1046"/>
      <c r="BL33" s="1046"/>
      <c r="BM33" s="1047"/>
    </row>
    <row r="34" spans="1:65" ht="22.5" customHeight="1">
      <c r="A34" s="1039"/>
      <c r="B34" s="1064"/>
      <c r="C34" s="1050"/>
      <c r="D34" s="1051"/>
      <c r="E34" s="1051"/>
      <c r="F34" s="1051"/>
      <c r="G34" s="1051"/>
      <c r="H34" s="1051"/>
      <c r="I34" s="1051"/>
      <c r="J34" s="1051"/>
      <c r="K34" s="476"/>
      <c r="L34" s="572"/>
      <c r="M34" s="542"/>
      <c r="N34" s="543"/>
      <c r="O34" s="543"/>
      <c r="P34" s="543"/>
      <c r="Q34" s="543"/>
      <c r="R34" s="543"/>
      <c r="S34" s="572"/>
      <c r="T34" s="572"/>
      <c r="U34" s="572"/>
      <c r="V34" s="484"/>
      <c r="W34" s="573"/>
      <c r="X34" s="572"/>
      <c r="Y34" s="572"/>
      <c r="Z34" s="572"/>
      <c r="AA34" s="572"/>
      <c r="AB34" s="543"/>
      <c r="AC34" s="543"/>
      <c r="AD34" s="543"/>
      <c r="AE34" s="543"/>
      <c r="AF34" s="543"/>
      <c r="AG34" s="543"/>
      <c r="AH34" s="544"/>
      <c r="AI34" s="544"/>
      <c r="AJ34" s="544"/>
      <c r="AK34" s="544"/>
      <c r="AL34" s="544"/>
      <c r="AM34" s="544"/>
      <c r="AN34" s="544"/>
      <c r="AO34" s="544"/>
      <c r="AP34" s="544"/>
      <c r="AQ34" s="544"/>
      <c r="AR34" s="544"/>
      <c r="AS34" s="544"/>
      <c r="AT34" s="544"/>
      <c r="AU34" s="544"/>
      <c r="AV34" s="544"/>
      <c r="AW34" s="544"/>
      <c r="AX34" s="544"/>
      <c r="AY34" s="544"/>
      <c r="AZ34" s="544"/>
      <c r="BA34" s="544"/>
      <c r="BB34" s="544"/>
      <c r="BC34" s="544"/>
      <c r="BD34" s="544"/>
      <c r="BE34" s="544"/>
      <c r="BF34" s="544"/>
      <c r="BG34" s="544"/>
      <c r="BH34" s="545"/>
      <c r="BI34" s="546"/>
      <c r="BJ34" s="527"/>
      <c r="BK34" s="527"/>
      <c r="BL34" s="527"/>
      <c r="BM34" s="477"/>
    </row>
    <row r="35" spans="1:65" ht="15" customHeight="1">
      <c r="A35" s="1039"/>
      <c r="B35" s="1042"/>
      <c r="C35" s="1056" t="s">
        <v>311</v>
      </c>
      <c r="D35" s="1057"/>
      <c r="E35" s="1057"/>
      <c r="F35" s="1057"/>
      <c r="G35" s="1057"/>
      <c r="H35" s="1057"/>
      <c r="I35" s="1057"/>
      <c r="J35" s="1057"/>
      <c r="K35" s="801"/>
      <c r="L35" s="809"/>
      <c r="M35" s="540"/>
      <c r="N35" s="810"/>
      <c r="O35" s="810"/>
      <c r="P35" s="810"/>
      <c r="Q35" s="810"/>
      <c r="R35" s="810"/>
      <c r="S35" s="809"/>
      <c r="T35" s="809"/>
      <c r="U35" s="809"/>
      <c r="V35" s="489"/>
      <c r="W35" s="576"/>
      <c r="X35" s="809"/>
      <c r="Y35" s="809"/>
      <c r="Z35" s="809"/>
      <c r="AA35" s="809"/>
      <c r="AB35" s="810"/>
      <c r="AC35" s="810"/>
      <c r="AD35" s="810"/>
      <c r="AE35" s="810"/>
      <c r="AF35" s="810"/>
      <c r="AG35" s="810"/>
      <c r="AH35" s="807"/>
      <c r="AI35" s="807"/>
      <c r="AJ35" s="807"/>
      <c r="AK35" s="807"/>
      <c r="AL35" s="807"/>
      <c r="AM35" s="807"/>
      <c r="AN35" s="807"/>
      <c r="AO35" s="807"/>
      <c r="AP35" s="807"/>
      <c r="AQ35" s="807"/>
      <c r="AR35" s="807"/>
      <c r="AS35" s="807"/>
      <c r="AT35" s="807"/>
      <c r="AU35" s="807"/>
      <c r="AV35" s="807"/>
      <c r="AW35" s="807"/>
      <c r="AX35" s="807"/>
      <c r="AY35" s="807"/>
      <c r="AZ35" s="807"/>
      <c r="BA35" s="807"/>
      <c r="BB35" s="807"/>
      <c r="BC35" s="807"/>
      <c r="BD35" s="807"/>
      <c r="BE35" s="807"/>
      <c r="BF35" s="807"/>
      <c r="BG35" s="807"/>
      <c r="BH35" s="541"/>
      <c r="BI35" s="528"/>
      <c r="BJ35" s="202"/>
      <c r="BK35" s="202"/>
      <c r="BL35" s="202"/>
      <c r="BM35" s="479"/>
    </row>
    <row r="36" spans="1:65" ht="15" customHeight="1">
      <c r="A36" s="1039"/>
      <c r="B36" s="1042"/>
      <c r="C36" s="1056" t="s">
        <v>312</v>
      </c>
      <c r="D36" s="1057"/>
      <c r="E36" s="1057"/>
      <c r="F36" s="1057"/>
      <c r="G36" s="1057"/>
      <c r="H36" s="1057"/>
      <c r="I36" s="1057"/>
      <c r="J36" s="1057"/>
      <c r="K36" s="801"/>
      <c r="L36" s="809"/>
      <c r="M36" s="540"/>
      <c r="N36" s="810"/>
      <c r="O36" s="810"/>
      <c r="P36" s="810"/>
      <c r="Q36" s="810"/>
      <c r="R36" s="810"/>
      <c r="S36" s="809"/>
      <c r="T36" s="809"/>
      <c r="U36" s="809"/>
      <c r="V36" s="489"/>
      <c r="W36" s="576"/>
      <c r="X36" s="809"/>
      <c r="Y36" s="809"/>
      <c r="Z36" s="809"/>
      <c r="AA36" s="809"/>
      <c r="AB36" s="810"/>
      <c r="AC36" s="810"/>
      <c r="AD36" s="810"/>
      <c r="AE36" s="810"/>
      <c r="AF36" s="810"/>
      <c r="AG36" s="810"/>
      <c r="AH36" s="807"/>
      <c r="AI36" s="807"/>
      <c r="AJ36" s="807"/>
      <c r="AK36" s="807"/>
      <c r="AL36" s="807"/>
      <c r="AM36" s="807"/>
      <c r="AN36" s="807"/>
      <c r="AO36" s="807"/>
      <c r="AP36" s="807"/>
      <c r="AQ36" s="807"/>
      <c r="AR36" s="807"/>
      <c r="AS36" s="807"/>
      <c r="AT36" s="807"/>
      <c r="AU36" s="807"/>
      <c r="AV36" s="807"/>
      <c r="AW36" s="807"/>
      <c r="AX36" s="807"/>
      <c r="AY36" s="807"/>
      <c r="AZ36" s="807"/>
      <c r="BA36" s="807"/>
      <c r="BB36" s="807"/>
      <c r="BC36" s="807"/>
      <c r="BD36" s="807"/>
      <c r="BE36" s="807"/>
      <c r="BF36" s="807"/>
      <c r="BG36" s="807"/>
      <c r="BH36" s="541"/>
      <c r="BI36" s="528"/>
      <c r="BJ36" s="202"/>
      <c r="BK36" s="202"/>
      <c r="BL36" s="202"/>
      <c r="BM36" s="479"/>
    </row>
    <row r="37" spans="1:65" ht="15" customHeight="1">
      <c r="A37" s="1039"/>
      <c r="B37" s="1043"/>
      <c r="C37" s="1060"/>
      <c r="D37" s="1061"/>
      <c r="E37" s="1061"/>
      <c r="F37" s="1061"/>
      <c r="G37" s="1061"/>
      <c r="H37" s="1061"/>
      <c r="I37" s="1061"/>
      <c r="J37" s="1061"/>
      <c r="K37" s="481"/>
      <c r="L37" s="491"/>
      <c r="M37" s="539"/>
      <c r="N37" s="490"/>
      <c r="O37" s="490"/>
      <c r="P37" s="490"/>
      <c r="Q37" s="490"/>
      <c r="R37" s="490"/>
      <c r="S37" s="491"/>
      <c r="T37" s="491"/>
      <c r="U37" s="491"/>
      <c r="V37" s="486"/>
      <c r="W37" s="575"/>
      <c r="X37" s="491"/>
      <c r="Y37" s="491"/>
      <c r="Z37" s="491"/>
      <c r="AA37" s="491"/>
      <c r="AB37" s="490"/>
      <c r="AC37" s="490"/>
      <c r="AD37" s="490"/>
      <c r="AE37" s="490"/>
      <c r="AF37" s="490"/>
      <c r="AG37" s="490"/>
      <c r="AH37" s="487"/>
      <c r="AI37" s="487"/>
      <c r="AJ37" s="487"/>
      <c r="AK37" s="487"/>
      <c r="AL37" s="487"/>
      <c r="AM37" s="487"/>
      <c r="AN37" s="487"/>
      <c r="AO37" s="487"/>
      <c r="AP37" s="487"/>
      <c r="AQ37" s="487"/>
      <c r="AR37" s="487"/>
      <c r="AS37" s="487"/>
      <c r="AT37" s="487"/>
      <c r="AU37" s="487"/>
      <c r="AV37" s="487"/>
      <c r="AW37" s="487"/>
      <c r="AX37" s="487"/>
      <c r="AY37" s="487"/>
      <c r="AZ37" s="487"/>
      <c r="BA37" s="487"/>
      <c r="BB37" s="487"/>
      <c r="BC37" s="487"/>
      <c r="BD37" s="487"/>
      <c r="BE37" s="487"/>
      <c r="BF37" s="487"/>
      <c r="BG37" s="487"/>
      <c r="BH37" s="488"/>
      <c r="BI37" s="483"/>
      <c r="BJ37" s="470"/>
      <c r="BK37" s="470"/>
      <c r="BL37" s="470"/>
      <c r="BM37" s="471"/>
    </row>
    <row r="38" spans="1:65" ht="15" customHeight="1">
      <c r="A38" s="1040"/>
      <c r="B38" s="1066" t="s">
        <v>313</v>
      </c>
      <c r="C38" s="1067"/>
      <c r="D38" s="1067"/>
      <c r="E38" s="1067"/>
      <c r="F38" s="1067"/>
      <c r="G38" s="1067"/>
      <c r="H38" s="1067"/>
      <c r="I38" s="1067"/>
      <c r="J38" s="1068"/>
      <c r="K38" s="1701" t="s">
        <v>637</v>
      </c>
      <c r="L38" s="1702"/>
      <c r="M38" s="1702"/>
      <c r="N38" s="1702"/>
      <c r="O38" s="1702"/>
      <c r="P38" s="1702"/>
      <c r="Q38" s="1702"/>
      <c r="R38" s="1702"/>
      <c r="S38" s="1702"/>
      <c r="T38" s="1702"/>
      <c r="U38" s="1702"/>
      <c r="V38" s="1702"/>
      <c r="W38" s="1702"/>
      <c r="X38" s="1702"/>
      <c r="Y38" s="1702"/>
      <c r="Z38" s="1702"/>
      <c r="AA38" s="1702"/>
      <c r="AB38" s="1703"/>
      <c r="AC38" s="1703"/>
      <c r="AD38" s="1703"/>
      <c r="AE38" s="1703"/>
      <c r="AF38" s="1703"/>
      <c r="AG38" s="1703"/>
      <c r="AH38" s="1703"/>
      <c r="AI38" s="1703"/>
      <c r="AJ38" s="1703"/>
      <c r="AK38" s="1703"/>
      <c r="AL38" s="1703"/>
      <c r="AM38" s="1703"/>
      <c r="AN38" s="1703"/>
      <c r="AO38" s="1703"/>
      <c r="AP38" s="1703"/>
      <c r="AQ38" s="1703"/>
      <c r="AR38" s="1703"/>
      <c r="AS38" s="1703"/>
      <c r="AT38" s="1703"/>
      <c r="AU38" s="1703"/>
      <c r="AV38" s="1703"/>
      <c r="AW38" s="1703"/>
      <c r="AX38" s="1703"/>
      <c r="AY38" s="1703"/>
      <c r="AZ38" s="1703"/>
      <c r="BA38" s="1703"/>
      <c r="BB38" s="1703"/>
      <c r="BC38" s="1703"/>
      <c r="BD38" s="1703"/>
      <c r="BE38" s="1703"/>
      <c r="BF38" s="1703"/>
      <c r="BG38" s="1703"/>
      <c r="BH38" s="1704"/>
      <c r="BI38" s="1678"/>
      <c r="BJ38" s="1679"/>
      <c r="BK38" s="1679"/>
      <c r="BL38" s="1679"/>
      <c r="BM38" s="1680"/>
    </row>
    <row r="39" spans="1:65" ht="15" customHeight="1">
      <c r="A39" s="1671" t="s">
        <v>314</v>
      </c>
      <c r="B39" s="1074" t="s">
        <v>297</v>
      </c>
      <c r="C39" s="1077" t="s">
        <v>315</v>
      </c>
      <c r="D39" s="1639"/>
      <c r="E39" s="1639"/>
      <c r="F39" s="1639"/>
      <c r="G39" s="1639"/>
      <c r="H39" s="1639"/>
      <c r="I39" s="1639"/>
      <c r="J39" s="1639"/>
      <c r="K39" s="1639"/>
      <c r="L39" s="1640"/>
      <c r="M39" s="1077" t="s">
        <v>316</v>
      </c>
      <c r="N39" s="1140"/>
      <c r="O39" s="1140"/>
      <c r="P39" s="1140"/>
      <c r="Q39" s="1140"/>
      <c r="R39" s="1140"/>
      <c r="S39" s="1140"/>
      <c r="T39" s="1140"/>
      <c r="U39" s="1140"/>
      <c r="V39" s="1140"/>
      <c r="W39" s="1140"/>
      <c r="X39" s="1140"/>
      <c r="Y39" s="1140"/>
      <c r="Z39" s="1140"/>
      <c r="AA39" s="1140"/>
      <c r="AB39" s="1140"/>
      <c r="AC39" s="1140"/>
      <c r="AD39" s="1140"/>
      <c r="AE39" s="1140"/>
      <c r="AF39" s="1140"/>
      <c r="AG39" s="1140"/>
      <c r="AH39" s="1140"/>
      <c r="AI39" s="1140"/>
      <c r="AJ39" s="1140"/>
      <c r="AK39" s="1140"/>
      <c r="AL39" s="1140"/>
      <c r="AM39" s="1140"/>
      <c r="AN39" s="1140"/>
      <c r="AO39" s="1140"/>
      <c r="AP39" s="1140"/>
      <c r="AQ39" s="1140"/>
      <c r="AR39" s="1140"/>
      <c r="AS39" s="1140"/>
      <c r="AT39" s="1140"/>
      <c r="AU39" s="1140"/>
      <c r="AV39" s="1140"/>
      <c r="AW39" s="1140"/>
      <c r="AX39" s="1140"/>
      <c r="AY39" s="1140"/>
      <c r="AZ39" s="577"/>
      <c r="BA39" s="578"/>
      <c r="BB39" s="1692" t="s">
        <v>634</v>
      </c>
      <c r="BC39" s="1693"/>
      <c r="BD39" s="1694"/>
      <c r="BE39" s="1681" t="s">
        <v>318</v>
      </c>
      <c r="BF39" s="1682"/>
      <c r="BG39" s="1682"/>
      <c r="BH39" s="1683"/>
      <c r="BI39" s="1580" t="s">
        <v>627</v>
      </c>
      <c r="BJ39" s="1425"/>
      <c r="BK39" s="1425"/>
      <c r="BL39" s="1425"/>
      <c r="BM39" s="1426"/>
    </row>
    <row r="40" spans="1:65" ht="15.65" customHeight="1">
      <c r="A40" s="1672"/>
      <c r="B40" s="1075"/>
      <c r="C40" s="1080"/>
      <c r="D40" s="1641"/>
      <c r="E40" s="1641"/>
      <c r="F40" s="1641"/>
      <c r="G40" s="1641"/>
      <c r="H40" s="1641"/>
      <c r="I40" s="1641"/>
      <c r="J40" s="1641"/>
      <c r="K40" s="1641"/>
      <c r="L40" s="1642"/>
      <c r="M40" s="1133" t="s">
        <v>319</v>
      </c>
      <c r="N40" s="1140"/>
      <c r="O40" s="1140"/>
      <c r="P40" s="1140"/>
      <c r="Q40" s="1674"/>
      <c r="R40" s="1133" t="s">
        <v>320</v>
      </c>
      <c r="S40" s="1140"/>
      <c r="T40" s="1140"/>
      <c r="U40" s="1140"/>
      <c r="V40" s="1674"/>
      <c r="W40" s="1133" t="s">
        <v>321</v>
      </c>
      <c r="X40" s="1140"/>
      <c r="Y40" s="1140"/>
      <c r="Z40" s="1140"/>
      <c r="AA40" s="1674"/>
      <c r="AB40" s="1133" t="s">
        <v>322</v>
      </c>
      <c r="AC40" s="1140"/>
      <c r="AD40" s="1140"/>
      <c r="AE40" s="1140"/>
      <c r="AF40" s="1140"/>
      <c r="AG40" s="1077" t="s">
        <v>323</v>
      </c>
      <c r="AH40" s="1140"/>
      <c r="AI40" s="1140"/>
      <c r="AJ40" s="1140"/>
      <c r="AK40" s="1676"/>
      <c r="AL40" s="1078" t="s">
        <v>324</v>
      </c>
      <c r="AM40" s="1140"/>
      <c r="AN40" s="1140"/>
      <c r="AO40" s="1140"/>
      <c r="AP40" s="1140"/>
      <c r="AQ40" s="1140"/>
      <c r="AR40" s="1140"/>
      <c r="AS40" s="1140"/>
      <c r="AT40" s="579"/>
      <c r="AU40" s="580"/>
      <c r="AV40" s="580"/>
      <c r="AW40" s="580"/>
      <c r="AX40" s="580"/>
      <c r="AY40" s="580"/>
      <c r="AZ40" s="1690" t="s">
        <v>325</v>
      </c>
      <c r="BA40" s="1087"/>
      <c r="BB40" s="1695"/>
      <c r="BC40" s="1696"/>
      <c r="BD40" s="1697"/>
      <c r="BE40" s="1684"/>
      <c r="BF40" s="1685"/>
      <c r="BG40" s="1685"/>
      <c r="BH40" s="1686"/>
      <c r="BI40" s="1429"/>
      <c r="BJ40" s="1427"/>
      <c r="BK40" s="1427"/>
      <c r="BL40" s="1427"/>
      <c r="BM40" s="1428"/>
    </row>
    <row r="41" spans="1:65" ht="12.75" customHeight="1">
      <c r="A41" s="1673"/>
      <c r="B41" s="1075"/>
      <c r="C41" s="1643"/>
      <c r="D41" s="1644"/>
      <c r="E41" s="1644"/>
      <c r="F41" s="1644"/>
      <c r="G41" s="1644"/>
      <c r="H41" s="1644"/>
      <c r="I41" s="1644"/>
      <c r="J41" s="1644"/>
      <c r="K41" s="1644"/>
      <c r="L41" s="1645"/>
      <c r="M41" s="1141"/>
      <c r="N41" s="1142"/>
      <c r="O41" s="1142"/>
      <c r="P41" s="1142"/>
      <c r="Q41" s="1675"/>
      <c r="R41" s="1141"/>
      <c r="S41" s="1142"/>
      <c r="T41" s="1142"/>
      <c r="U41" s="1142"/>
      <c r="V41" s="1675"/>
      <c r="W41" s="1141"/>
      <c r="X41" s="1142"/>
      <c r="Y41" s="1142"/>
      <c r="Z41" s="1142"/>
      <c r="AA41" s="1675"/>
      <c r="AB41" s="1141"/>
      <c r="AC41" s="1142"/>
      <c r="AD41" s="1142"/>
      <c r="AE41" s="1142"/>
      <c r="AF41" s="1142"/>
      <c r="AG41" s="1141"/>
      <c r="AH41" s="1142"/>
      <c r="AI41" s="1142"/>
      <c r="AJ41" s="1142"/>
      <c r="AK41" s="1677"/>
      <c r="AL41" s="1142"/>
      <c r="AM41" s="1142"/>
      <c r="AN41" s="1142"/>
      <c r="AO41" s="1142"/>
      <c r="AP41" s="1142"/>
      <c r="AQ41" s="1142"/>
      <c r="AR41" s="1142"/>
      <c r="AS41" s="1142"/>
      <c r="AT41" s="1148" t="s">
        <v>636</v>
      </c>
      <c r="AU41" s="1149"/>
      <c r="AV41" s="1149"/>
      <c r="AW41" s="1149"/>
      <c r="AX41" s="1149"/>
      <c r="AY41" s="1149"/>
      <c r="AZ41" s="1691"/>
      <c r="BA41" s="1091"/>
      <c r="BB41" s="1698"/>
      <c r="BC41" s="1699"/>
      <c r="BD41" s="1700"/>
      <c r="BE41" s="1687"/>
      <c r="BF41" s="1688"/>
      <c r="BG41" s="1688"/>
      <c r="BH41" s="1689"/>
      <c r="BI41" s="1430"/>
      <c r="BJ41" s="1431"/>
      <c r="BK41" s="1431"/>
      <c r="BL41" s="1431"/>
      <c r="BM41" s="1432"/>
    </row>
    <row r="42" spans="1:65" s="566" customFormat="1" ht="23.15" customHeight="1">
      <c r="A42" s="1673"/>
      <c r="B42" s="1075"/>
      <c r="C42" s="1556" t="s">
        <v>327</v>
      </c>
      <c r="D42" s="1557"/>
      <c r="E42" s="1557"/>
      <c r="F42" s="1557"/>
      <c r="G42" s="1557"/>
      <c r="H42" s="1557"/>
      <c r="I42" s="1557"/>
      <c r="J42" s="1557"/>
      <c r="K42" s="1557"/>
      <c r="L42" s="1558"/>
      <c r="M42" s="1654"/>
      <c r="N42" s="1655"/>
      <c r="O42" s="1655"/>
      <c r="P42" s="1655"/>
      <c r="Q42" s="582" t="s">
        <v>329</v>
      </c>
      <c r="R42" s="1660"/>
      <c r="S42" s="1661"/>
      <c r="T42" s="1661"/>
      <c r="U42" s="1661"/>
      <c r="V42" s="582" t="s">
        <v>329</v>
      </c>
      <c r="W42" s="1654"/>
      <c r="X42" s="1655"/>
      <c r="Y42" s="1655"/>
      <c r="Z42" s="1655"/>
      <c r="AA42" s="582" t="s">
        <v>329</v>
      </c>
      <c r="AB42" s="1654"/>
      <c r="AC42" s="1655"/>
      <c r="AD42" s="1655"/>
      <c r="AE42" s="1655"/>
      <c r="AF42" s="581" t="s">
        <v>329</v>
      </c>
      <c r="AG42" s="1654">
        <f>SUM(M42:AF42)</f>
        <v>0</v>
      </c>
      <c r="AH42" s="1655"/>
      <c r="AI42" s="1655"/>
      <c r="AJ42" s="1655"/>
      <c r="AK42" s="584" t="s">
        <v>329</v>
      </c>
      <c r="AL42" s="1656"/>
      <c r="AM42" s="1655"/>
      <c r="AN42" s="1655"/>
      <c r="AO42" s="1655"/>
      <c r="AP42" s="1655"/>
      <c r="AQ42" s="1655"/>
      <c r="AR42" s="1655"/>
      <c r="AS42" s="581" t="s">
        <v>329</v>
      </c>
      <c r="AT42" s="1657">
        <f>ROUNDUP((AL42*0.5),0)</f>
        <v>0</v>
      </c>
      <c r="AU42" s="1655"/>
      <c r="AV42" s="1655"/>
      <c r="AW42" s="1655"/>
      <c r="AX42" s="1655"/>
      <c r="AY42" s="583" t="s">
        <v>329</v>
      </c>
      <c r="AZ42" s="586"/>
      <c r="BA42" s="582" t="s">
        <v>329</v>
      </c>
      <c r="BB42" s="1660"/>
      <c r="BC42" s="1661"/>
      <c r="BD42" s="583" t="s">
        <v>329</v>
      </c>
      <c r="BE42" s="1660"/>
      <c r="BF42" s="1661"/>
      <c r="BG42" s="1661"/>
      <c r="BH42" s="583" t="s">
        <v>328</v>
      </c>
      <c r="BI42" s="1586"/>
      <c r="BJ42" s="1467"/>
      <c r="BK42" s="1467"/>
      <c r="BL42" s="1467"/>
      <c r="BM42" s="1468"/>
    </row>
    <row r="43" spans="1:65" s="566" customFormat="1" ht="26.15" customHeight="1">
      <c r="A43" s="1673"/>
      <c r="B43" s="1075"/>
      <c r="C43" s="1617" t="s">
        <v>330</v>
      </c>
      <c r="D43" s="1618"/>
      <c r="E43" s="1618"/>
      <c r="F43" s="1618"/>
      <c r="G43" s="1618"/>
      <c r="H43" s="1618"/>
      <c r="I43" s="1618"/>
      <c r="J43" s="1618"/>
      <c r="K43" s="1618"/>
      <c r="L43" s="1619"/>
      <c r="M43" s="1654"/>
      <c r="N43" s="1655"/>
      <c r="O43" s="1655"/>
      <c r="P43" s="1655"/>
      <c r="Q43" s="582" t="s">
        <v>329</v>
      </c>
      <c r="R43" s="1660"/>
      <c r="S43" s="1661"/>
      <c r="T43" s="1661"/>
      <c r="U43" s="1661"/>
      <c r="V43" s="582" t="s">
        <v>329</v>
      </c>
      <c r="W43" s="1654"/>
      <c r="X43" s="1655"/>
      <c r="Y43" s="1655"/>
      <c r="Z43" s="1655"/>
      <c r="AA43" s="582" t="s">
        <v>329</v>
      </c>
      <c r="AB43" s="1654"/>
      <c r="AC43" s="1655"/>
      <c r="AD43" s="1655"/>
      <c r="AE43" s="1655"/>
      <c r="AF43" s="581" t="s">
        <v>329</v>
      </c>
      <c r="AG43" s="1654">
        <f>SUM(M43:AF43)</f>
        <v>0</v>
      </c>
      <c r="AH43" s="1655"/>
      <c r="AI43" s="1655"/>
      <c r="AJ43" s="1655"/>
      <c r="AK43" s="584" t="s">
        <v>329</v>
      </c>
      <c r="AL43" s="1656"/>
      <c r="AM43" s="1655"/>
      <c r="AN43" s="1655"/>
      <c r="AO43" s="1655"/>
      <c r="AP43" s="1655"/>
      <c r="AQ43" s="1655"/>
      <c r="AR43" s="1655"/>
      <c r="AS43" s="581" t="s">
        <v>329</v>
      </c>
      <c r="AT43" s="1657">
        <f>ROUNDUP((AL43*0.5),0)</f>
        <v>0</v>
      </c>
      <c r="AU43" s="1655"/>
      <c r="AV43" s="1655"/>
      <c r="AW43" s="1655"/>
      <c r="AX43" s="1655"/>
      <c r="AY43" s="583" t="s">
        <v>329</v>
      </c>
      <c r="AZ43" s="585"/>
      <c r="BA43" s="582" t="s">
        <v>329</v>
      </c>
      <c r="BB43" s="1658"/>
      <c r="BC43" s="1659"/>
      <c r="BD43" s="583" t="s">
        <v>329</v>
      </c>
      <c r="BE43" s="1660"/>
      <c r="BF43" s="1661"/>
      <c r="BG43" s="1661"/>
      <c r="BH43" s="583" t="s">
        <v>328</v>
      </c>
      <c r="BI43" s="1469"/>
      <c r="BJ43" s="1470"/>
      <c r="BK43" s="1470"/>
      <c r="BL43" s="1470"/>
      <c r="BM43" s="1471"/>
    </row>
    <row r="44" spans="1:65" s="566" customFormat="1" ht="30" customHeight="1">
      <c r="A44" s="1673"/>
      <c r="B44" s="1075"/>
      <c r="C44" s="1624" t="s">
        <v>331</v>
      </c>
      <c r="D44" s="1625"/>
      <c r="E44" s="1625"/>
      <c r="F44" s="1625"/>
      <c r="G44" s="1625"/>
      <c r="H44" s="1625"/>
      <c r="I44" s="1625"/>
      <c r="J44" s="1625"/>
      <c r="K44" s="1625"/>
      <c r="L44" s="1626"/>
      <c r="M44" s="1648" t="s">
        <v>332</v>
      </c>
      <c r="N44" s="1649"/>
      <c r="O44" s="1649"/>
      <c r="P44" s="1649"/>
      <c r="Q44" s="1650"/>
      <c r="R44" s="1648" t="s">
        <v>332</v>
      </c>
      <c r="S44" s="1649"/>
      <c r="T44" s="1649"/>
      <c r="U44" s="1649"/>
      <c r="V44" s="1650"/>
      <c r="W44" s="1648" t="s">
        <v>332</v>
      </c>
      <c r="X44" s="1649"/>
      <c r="Y44" s="1649"/>
      <c r="Z44" s="1649"/>
      <c r="AA44" s="1650"/>
      <c r="AB44" s="1648" t="s">
        <v>332</v>
      </c>
      <c r="AC44" s="1649"/>
      <c r="AD44" s="1649"/>
      <c r="AE44" s="1649"/>
      <c r="AF44" s="1650"/>
      <c r="AG44" s="1648" t="s">
        <v>332</v>
      </c>
      <c r="AH44" s="1649"/>
      <c r="AI44" s="1649"/>
      <c r="AJ44" s="1649"/>
      <c r="AK44" s="1705"/>
      <c r="AL44" s="1656"/>
      <c r="AM44" s="1655"/>
      <c r="AN44" s="1655"/>
      <c r="AO44" s="1655"/>
      <c r="AP44" s="1655"/>
      <c r="AQ44" s="1655"/>
      <c r="AR44" s="1655"/>
      <c r="AS44" s="583" t="s">
        <v>329</v>
      </c>
      <c r="AT44" s="1657">
        <f>ROUNDUP((AL44*0.5),0)</f>
        <v>0</v>
      </c>
      <c r="AU44" s="1655"/>
      <c r="AV44" s="1655"/>
      <c r="AW44" s="1655"/>
      <c r="AX44" s="1655"/>
      <c r="AY44" s="583" t="s">
        <v>329</v>
      </c>
      <c r="AZ44" s="1665" t="s">
        <v>332</v>
      </c>
      <c r="BA44" s="1650"/>
      <c r="BB44" s="1648" t="s">
        <v>332</v>
      </c>
      <c r="BC44" s="1651"/>
      <c r="BD44" s="1652"/>
      <c r="BE44" s="1648" t="s">
        <v>332</v>
      </c>
      <c r="BF44" s="1653"/>
      <c r="BG44" s="1653"/>
      <c r="BH44" s="1653"/>
      <c r="BI44" s="1469"/>
      <c r="BJ44" s="1470"/>
      <c r="BK44" s="1470"/>
      <c r="BL44" s="1470"/>
      <c r="BM44" s="1471"/>
    </row>
    <row r="45" spans="1:65" s="566" customFormat="1" ht="20.5" customHeight="1">
      <c r="A45" s="1673"/>
      <c r="B45" s="1075"/>
      <c r="C45" s="1668" t="s">
        <v>323</v>
      </c>
      <c r="D45" s="1669"/>
      <c r="E45" s="1669"/>
      <c r="F45" s="1669"/>
      <c r="G45" s="1669"/>
      <c r="H45" s="1669"/>
      <c r="I45" s="1669"/>
      <c r="J45" s="1669"/>
      <c r="K45" s="1669"/>
      <c r="L45" s="1670"/>
      <c r="M45" s="1662">
        <f>SUM(M42:P43)</f>
        <v>0</v>
      </c>
      <c r="N45" s="1663"/>
      <c r="O45" s="1663"/>
      <c r="P45" s="1663"/>
      <c r="Q45" s="587" t="s">
        <v>329</v>
      </c>
      <c r="R45" s="1662">
        <f>SUM(R42:U43)</f>
        <v>0</v>
      </c>
      <c r="S45" s="1663"/>
      <c r="T45" s="1663"/>
      <c r="U45" s="1663"/>
      <c r="V45" s="587" t="s">
        <v>329</v>
      </c>
      <c r="W45" s="1662">
        <f>SUM(W42:Z43)</f>
        <v>0</v>
      </c>
      <c r="X45" s="1663"/>
      <c r="Y45" s="1663"/>
      <c r="Z45" s="1663"/>
      <c r="AA45" s="587" t="s">
        <v>329</v>
      </c>
      <c r="AB45" s="1662">
        <f>SUM(AB42:AE43)</f>
        <v>0</v>
      </c>
      <c r="AC45" s="1663"/>
      <c r="AD45" s="1663"/>
      <c r="AE45" s="1663"/>
      <c r="AF45" s="588" t="s">
        <v>329</v>
      </c>
      <c r="AG45" s="1662">
        <f>SUM(AG42:AK44)</f>
        <v>0</v>
      </c>
      <c r="AH45" s="1663"/>
      <c r="AI45" s="1663"/>
      <c r="AJ45" s="1663"/>
      <c r="AK45" s="589" t="s">
        <v>329</v>
      </c>
      <c r="AL45" s="1664">
        <f>SUM(AL42:AR44)</f>
        <v>0</v>
      </c>
      <c r="AM45" s="1248"/>
      <c r="AN45" s="1248"/>
      <c r="AO45" s="1248"/>
      <c r="AP45" s="1248"/>
      <c r="AQ45" s="1248"/>
      <c r="AR45" s="1248"/>
      <c r="AS45" s="588" t="s">
        <v>329</v>
      </c>
      <c r="AT45" s="1647">
        <f>SUM(AT42:AX44)</f>
        <v>0</v>
      </c>
      <c r="AU45" s="1248"/>
      <c r="AV45" s="1248"/>
      <c r="AW45" s="1248"/>
      <c r="AX45" s="1248"/>
      <c r="AY45" s="588" t="s">
        <v>329</v>
      </c>
      <c r="AZ45" s="590">
        <f>SUM(AZ42:AZ43)</f>
        <v>0</v>
      </c>
      <c r="BA45" s="587" t="s">
        <v>329</v>
      </c>
      <c r="BB45" s="1666">
        <f>SUM(BB42:BC43)</f>
        <v>0</v>
      </c>
      <c r="BC45" s="1667"/>
      <c r="BD45" s="588" t="s">
        <v>329</v>
      </c>
      <c r="BE45" s="1648" t="s">
        <v>332</v>
      </c>
      <c r="BF45" s="1653"/>
      <c r="BG45" s="1653"/>
      <c r="BH45" s="1653"/>
      <c r="BI45" s="1472"/>
      <c r="BJ45" s="1473"/>
      <c r="BK45" s="1473"/>
      <c r="BL45" s="1473"/>
      <c r="BM45" s="1474"/>
    </row>
    <row r="46" spans="1:65" ht="15" customHeight="1">
      <c r="A46" s="1673"/>
      <c r="B46" s="1074" t="s">
        <v>635</v>
      </c>
      <c r="C46" s="1133" t="s">
        <v>298</v>
      </c>
      <c r="D46" s="1639"/>
      <c r="E46" s="1639"/>
      <c r="F46" s="1639"/>
      <c r="G46" s="1639"/>
      <c r="H46" s="1639"/>
      <c r="I46" s="1639"/>
      <c r="J46" s="1639"/>
      <c r="K46" s="1639"/>
      <c r="L46" s="1640"/>
      <c r="M46" s="1365" t="s">
        <v>828</v>
      </c>
      <c r="N46" s="1046"/>
      <c r="O46" s="1046"/>
      <c r="P46" s="1046"/>
      <c r="Q46" s="1046"/>
      <c r="R46" s="1046"/>
      <c r="S46" s="1046"/>
      <c r="T46" s="1046"/>
      <c r="U46" s="1046"/>
      <c r="V46" s="1046"/>
      <c r="W46" s="1046"/>
      <c r="X46" s="1046"/>
      <c r="Y46" s="1046"/>
      <c r="Z46" s="1046"/>
      <c r="AA46" s="1046"/>
      <c r="AB46" s="1046"/>
      <c r="AC46" s="1046"/>
      <c r="AD46" s="1046"/>
      <c r="AE46" s="1046"/>
      <c r="AF46" s="1046"/>
      <c r="AG46" s="1046"/>
      <c r="AH46" s="1046"/>
      <c r="AI46" s="1046"/>
      <c r="AJ46" s="1046"/>
      <c r="AK46" s="1046"/>
      <c r="AL46" s="1046"/>
      <c r="AM46" s="1046"/>
      <c r="AN46" s="1046"/>
      <c r="AO46" s="1046"/>
      <c r="AP46" s="1046"/>
      <c r="AQ46" s="1046"/>
      <c r="AR46" s="1046"/>
      <c r="AS46" s="1046"/>
      <c r="AT46" s="1046"/>
      <c r="AU46" s="1046"/>
      <c r="AV46" s="1046"/>
      <c r="AW46" s="1046"/>
      <c r="AX46" s="1046"/>
      <c r="AY46" s="1046"/>
      <c r="AZ46" s="1046"/>
      <c r="BA46" s="1046"/>
      <c r="BB46" s="1046"/>
      <c r="BC46" s="1046"/>
      <c r="BD46" s="1046"/>
      <c r="BE46" s="1046"/>
      <c r="BF46" s="1046"/>
      <c r="BG46" s="1047"/>
      <c r="BH46" s="1341" t="s">
        <v>634</v>
      </c>
      <c r="BI46" s="1368"/>
      <c r="BJ46" s="1218" t="s">
        <v>633</v>
      </c>
      <c r="BK46" s="1367"/>
      <c r="BL46" s="1426"/>
      <c r="BM46" s="1627" t="s">
        <v>622</v>
      </c>
    </row>
    <row r="47" spans="1:65" ht="9" customHeight="1">
      <c r="A47" s="1673"/>
      <c r="B47" s="1075"/>
      <c r="C47" s="1080"/>
      <c r="D47" s="1641"/>
      <c r="E47" s="1641"/>
      <c r="F47" s="1641"/>
      <c r="G47" s="1641"/>
      <c r="H47" s="1641"/>
      <c r="I47" s="1641"/>
      <c r="J47" s="1641"/>
      <c r="K47" s="1641"/>
      <c r="L47" s="1642"/>
      <c r="M47" s="1268" t="s">
        <v>319</v>
      </c>
      <c r="N47" s="1269"/>
      <c r="O47" s="1270"/>
      <c r="P47" s="1268" t="s">
        <v>320</v>
      </c>
      <c r="Q47" s="1269"/>
      <c r="R47" s="1270"/>
      <c r="S47" s="1268" t="s">
        <v>321</v>
      </c>
      <c r="T47" s="1269"/>
      <c r="U47" s="1270"/>
      <c r="V47" s="1268" t="s">
        <v>322</v>
      </c>
      <c r="W47" s="1269"/>
      <c r="X47" s="1270"/>
      <c r="Y47" s="1268" t="s">
        <v>323</v>
      </c>
      <c r="Z47" s="1269"/>
      <c r="AA47" s="1270"/>
      <c r="AB47" s="1348" t="s">
        <v>338</v>
      </c>
      <c r="AC47" s="1254"/>
      <c r="AD47" s="1254"/>
      <c r="AE47" s="811"/>
      <c r="AF47" s="811"/>
      <c r="AG47" s="811"/>
      <c r="AH47" s="811"/>
      <c r="AI47" s="811"/>
      <c r="AJ47" s="811"/>
      <c r="AK47" s="811"/>
      <c r="AL47" s="811"/>
      <c r="AM47" s="811"/>
      <c r="AN47" s="811"/>
      <c r="AO47" s="811"/>
      <c r="AP47" s="811"/>
      <c r="AQ47" s="1253" t="s">
        <v>324</v>
      </c>
      <c r="AR47" s="1254"/>
      <c r="AS47" s="1254"/>
      <c r="AT47" s="811"/>
      <c r="AU47" s="811"/>
      <c r="AV47" s="811"/>
      <c r="AW47" s="811"/>
      <c r="AX47" s="811"/>
      <c r="AY47" s="811"/>
      <c r="AZ47" s="811"/>
      <c r="BA47" s="811"/>
      <c r="BB47" s="811"/>
      <c r="BC47" s="811"/>
      <c r="BD47" s="811"/>
      <c r="BE47" s="1341" t="s">
        <v>325</v>
      </c>
      <c r="BF47" s="1367"/>
      <c r="BG47" s="1368"/>
      <c r="BH47" s="1369"/>
      <c r="BI47" s="1371"/>
      <c r="BJ47" s="1369"/>
      <c r="BK47" s="1370"/>
      <c r="BL47" s="1428"/>
      <c r="BM47" s="1628"/>
    </row>
    <row r="48" spans="1:65" ht="9" customHeight="1">
      <c r="A48" s="1673"/>
      <c r="B48" s="1075"/>
      <c r="C48" s="1080"/>
      <c r="D48" s="1641"/>
      <c r="E48" s="1641"/>
      <c r="F48" s="1641"/>
      <c r="G48" s="1641"/>
      <c r="H48" s="1641"/>
      <c r="I48" s="1641"/>
      <c r="J48" s="1641"/>
      <c r="K48" s="1641"/>
      <c r="L48" s="1642"/>
      <c r="M48" s="1602"/>
      <c r="N48" s="1603"/>
      <c r="O48" s="1646"/>
      <c r="P48" s="1602"/>
      <c r="Q48" s="1603"/>
      <c r="R48" s="1646"/>
      <c r="S48" s="1602"/>
      <c r="T48" s="1603"/>
      <c r="U48" s="1646"/>
      <c r="V48" s="1602"/>
      <c r="W48" s="1603"/>
      <c r="X48" s="1646"/>
      <c r="Y48" s="1602"/>
      <c r="Z48" s="1603"/>
      <c r="AA48" s="1646"/>
      <c r="AB48" s="1604"/>
      <c r="AC48" s="1256"/>
      <c r="AD48" s="1256"/>
      <c r="AE48" s="1286" t="s">
        <v>326</v>
      </c>
      <c r="AF48" s="1287"/>
      <c r="AG48" s="1288"/>
      <c r="AH48" s="1291" t="s">
        <v>632</v>
      </c>
      <c r="AI48" s="1263"/>
      <c r="AJ48" s="1263"/>
      <c r="AK48" s="593"/>
      <c r="AL48" s="593"/>
      <c r="AM48" s="594"/>
      <c r="AN48" s="594"/>
      <c r="AO48" s="594"/>
      <c r="AP48" s="595"/>
      <c r="AQ48" s="1255"/>
      <c r="AR48" s="1256"/>
      <c r="AS48" s="1256"/>
      <c r="AT48" s="1632" t="s">
        <v>326</v>
      </c>
      <c r="AU48" s="1632"/>
      <c r="AV48" s="1632"/>
      <c r="AW48" s="1634" t="s">
        <v>632</v>
      </c>
      <c r="AX48" s="1634"/>
      <c r="AY48" s="1291"/>
      <c r="AZ48" s="593"/>
      <c r="BA48" s="593"/>
      <c r="BB48" s="593"/>
      <c r="BC48" s="593"/>
      <c r="BD48" s="593"/>
      <c r="BE48" s="1369"/>
      <c r="BF48" s="1370"/>
      <c r="BG48" s="1371"/>
      <c r="BH48" s="1369"/>
      <c r="BI48" s="1371"/>
      <c r="BJ48" s="1369"/>
      <c r="BK48" s="1370"/>
      <c r="BL48" s="1428"/>
      <c r="BM48" s="1628"/>
    </row>
    <row r="49" spans="1:65" ht="29.25" customHeight="1">
      <c r="A49" s="1673"/>
      <c r="B49" s="1075"/>
      <c r="C49" s="1643"/>
      <c r="D49" s="1644"/>
      <c r="E49" s="1644"/>
      <c r="F49" s="1644"/>
      <c r="G49" s="1644"/>
      <c r="H49" s="1644"/>
      <c r="I49" s="1644"/>
      <c r="J49" s="1644"/>
      <c r="K49" s="1644"/>
      <c r="L49" s="1645"/>
      <c r="M49" s="1430"/>
      <c r="N49" s="1431"/>
      <c r="O49" s="1432"/>
      <c r="P49" s="1430"/>
      <c r="Q49" s="1431"/>
      <c r="R49" s="1432"/>
      <c r="S49" s="1430"/>
      <c r="T49" s="1431"/>
      <c r="U49" s="1432"/>
      <c r="V49" s="1430"/>
      <c r="W49" s="1431"/>
      <c r="X49" s="1432"/>
      <c r="Y49" s="1430"/>
      <c r="Z49" s="1431"/>
      <c r="AA49" s="1432"/>
      <c r="AB49" s="1349"/>
      <c r="AC49" s="1258"/>
      <c r="AD49" s="1258"/>
      <c r="AE49" s="1289"/>
      <c r="AF49" s="1258"/>
      <c r="AG49" s="1290"/>
      <c r="AH49" s="1292"/>
      <c r="AI49" s="1264"/>
      <c r="AJ49" s="1264"/>
      <c r="AK49" s="1630" t="s">
        <v>631</v>
      </c>
      <c r="AL49" s="1636"/>
      <c r="AM49" s="1637"/>
      <c r="AN49" s="1277" t="s">
        <v>619</v>
      </c>
      <c r="AO49" s="1278"/>
      <c r="AP49" s="1638"/>
      <c r="AQ49" s="1257"/>
      <c r="AR49" s="1258"/>
      <c r="AS49" s="1258"/>
      <c r="AT49" s="1633"/>
      <c r="AU49" s="1633"/>
      <c r="AV49" s="1633"/>
      <c r="AW49" s="1635"/>
      <c r="AX49" s="1635"/>
      <c r="AY49" s="1635"/>
      <c r="AZ49" s="1630" t="s">
        <v>630</v>
      </c>
      <c r="BA49" s="1631"/>
      <c r="BB49" s="1451" t="s">
        <v>619</v>
      </c>
      <c r="BC49" s="1452"/>
      <c r="BD49" s="1582"/>
      <c r="BE49" s="1372"/>
      <c r="BF49" s="1373"/>
      <c r="BG49" s="1374"/>
      <c r="BH49" s="1372"/>
      <c r="BI49" s="1374"/>
      <c r="BJ49" s="1372"/>
      <c r="BK49" s="1373"/>
      <c r="BL49" s="1432"/>
      <c r="BM49" s="1629"/>
    </row>
    <row r="50" spans="1:65" ht="29.25" customHeight="1">
      <c r="A50" s="1673"/>
      <c r="B50" s="1075"/>
      <c r="C50" s="1556" t="s">
        <v>327</v>
      </c>
      <c r="D50" s="1557"/>
      <c r="E50" s="1557"/>
      <c r="F50" s="1557"/>
      <c r="G50" s="1557"/>
      <c r="H50" s="1557"/>
      <c r="I50" s="1557"/>
      <c r="J50" s="1557"/>
      <c r="K50" s="1557"/>
      <c r="L50" s="1558"/>
      <c r="M50" s="1480"/>
      <c r="N50" s="1463"/>
      <c r="O50" s="492" t="s">
        <v>328</v>
      </c>
      <c r="P50" s="1480"/>
      <c r="Q50" s="1463"/>
      <c r="R50" s="492" t="s">
        <v>328</v>
      </c>
      <c r="S50" s="1480"/>
      <c r="T50" s="1463"/>
      <c r="U50" s="492" t="s">
        <v>328</v>
      </c>
      <c r="V50" s="1480"/>
      <c r="W50" s="1463"/>
      <c r="X50" s="493" t="s">
        <v>328</v>
      </c>
      <c r="Y50" s="1559">
        <f>SUM(M50:W50)</f>
        <v>0</v>
      </c>
      <c r="Z50" s="1463"/>
      <c r="AA50" s="493" t="s">
        <v>329</v>
      </c>
      <c r="AB50" s="1125" t="s">
        <v>332</v>
      </c>
      <c r="AC50" s="1120"/>
      <c r="AD50" s="1122"/>
      <c r="AE50" s="1121" t="s">
        <v>332</v>
      </c>
      <c r="AF50" s="1120"/>
      <c r="AG50" s="1122"/>
      <c r="AH50" s="1121" t="s">
        <v>332</v>
      </c>
      <c r="AI50" s="1120"/>
      <c r="AJ50" s="1122"/>
      <c r="AK50" s="1121" t="s">
        <v>332</v>
      </c>
      <c r="AL50" s="1120"/>
      <c r="AM50" s="1122"/>
      <c r="AN50" s="1121" t="s">
        <v>332</v>
      </c>
      <c r="AO50" s="1120"/>
      <c r="AP50" s="1462"/>
      <c r="AQ50" s="1553"/>
      <c r="AR50" s="1554"/>
      <c r="AS50" s="499" t="s">
        <v>328</v>
      </c>
      <c r="AT50" s="1463">
        <f t="shared" ref="AT50:AT56" si="0">ROUNDUP((AQ50*0.5),0)</f>
        <v>0</v>
      </c>
      <c r="AU50" s="1463"/>
      <c r="AV50" s="493" t="s">
        <v>328</v>
      </c>
      <c r="AW50" s="1121" t="s">
        <v>332</v>
      </c>
      <c r="AX50" s="1120"/>
      <c r="AY50" s="1122"/>
      <c r="AZ50" s="1120" t="s">
        <v>332</v>
      </c>
      <c r="BA50" s="1120"/>
      <c r="BB50" s="1121" t="s">
        <v>332</v>
      </c>
      <c r="BC50" s="1120"/>
      <c r="BD50" s="1126"/>
      <c r="BE50" s="1480"/>
      <c r="BF50" s="1463"/>
      <c r="BG50" s="500" t="s">
        <v>329</v>
      </c>
      <c r="BH50" s="524"/>
      <c r="BI50" s="596" t="s">
        <v>329</v>
      </c>
      <c r="BJ50" s="1498"/>
      <c r="BK50" s="1120"/>
      <c r="BL50" s="500" t="s">
        <v>329</v>
      </c>
      <c r="BM50" s="597"/>
    </row>
    <row r="51" spans="1:65" s="566" customFormat="1" ht="29.5" customHeight="1">
      <c r="A51" s="1673"/>
      <c r="B51" s="1075"/>
      <c r="C51" s="1617" t="s">
        <v>330</v>
      </c>
      <c r="D51" s="1618"/>
      <c r="E51" s="1618"/>
      <c r="F51" s="1618"/>
      <c r="G51" s="1618"/>
      <c r="H51" s="1618"/>
      <c r="I51" s="1618"/>
      <c r="J51" s="1618"/>
      <c r="K51" s="1618"/>
      <c r="L51" s="1619"/>
      <c r="M51" s="1480"/>
      <c r="N51" s="1463"/>
      <c r="O51" s="492" t="s">
        <v>328</v>
      </c>
      <c r="P51" s="1480"/>
      <c r="Q51" s="1463"/>
      <c r="R51" s="492" t="s">
        <v>328</v>
      </c>
      <c r="S51" s="1480"/>
      <c r="T51" s="1463"/>
      <c r="U51" s="492" t="s">
        <v>328</v>
      </c>
      <c r="V51" s="1480"/>
      <c r="W51" s="1463"/>
      <c r="X51" s="493" t="s">
        <v>328</v>
      </c>
      <c r="Y51" s="1559">
        <f>SUM(M51:W51)</f>
        <v>0</v>
      </c>
      <c r="Z51" s="1463"/>
      <c r="AA51" s="493" t="s">
        <v>329</v>
      </c>
      <c r="AB51" s="1125" t="s">
        <v>332</v>
      </c>
      <c r="AC51" s="1120"/>
      <c r="AD51" s="1122"/>
      <c r="AE51" s="1121" t="s">
        <v>332</v>
      </c>
      <c r="AF51" s="1120"/>
      <c r="AG51" s="1122"/>
      <c r="AH51" s="1121" t="s">
        <v>332</v>
      </c>
      <c r="AI51" s="1120"/>
      <c r="AJ51" s="1122"/>
      <c r="AK51" s="1121" t="s">
        <v>332</v>
      </c>
      <c r="AL51" s="1120"/>
      <c r="AM51" s="1122"/>
      <c r="AN51" s="1121" t="s">
        <v>332</v>
      </c>
      <c r="AO51" s="1120"/>
      <c r="AP51" s="1462"/>
      <c r="AQ51" s="1553"/>
      <c r="AR51" s="1554"/>
      <c r="AS51" s="501" t="s">
        <v>328</v>
      </c>
      <c r="AT51" s="1463">
        <f t="shared" si="0"/>
        <v>0</v>
      </c>
      <c r="AU51" s="1463"/>
      <c r="AV51" s="499" t="s">
        <v>328</v>
      </c>
      <c r="AW51" s="1121" t="s">
        <v>332</v>
      </c>
      <c r="AX51" s="1120"/>
      <c r="AY51" s="1122"/>
      <c r="AZ51" s="1121" t="s">
        <v>332</v>
      </c>
      <c r="BA51" s="1122"/>
      <c r="BB51" s="1121" t="s">
        <v>332</v>
      </c>
      <c r="BC51" s="1120"/>
      <c r="BD51" s="1120"/>
      <c r="BE51" s="1480"/>
      <c r="BF51" s="1463"/>
      <c r="BG51" s="500" t="s">
        <v>329</v>
      </c>
      <c r="BH51" s="495"/>
      <c r="BI51" s="494" t="s">
        <v>329</v>
      </c>
      <c r="BJ51" s="1498"/>
      <c r="BK51" s="1120"/>
      <c r="BL51" s="500" t="s">
        <v>329</v>
      </c>
      <c r="BM51" s="597"/>
    </row>
    <row r="52" spans="1:65" s="566" customFormat="1" ht="23.5" customHeight="1">
      <c r="A52" s="1673"/>
      <c r="B52" s="1075"/>
      <c r="C52" s="1556" t="s">
        <v>629</v>
      </c>
      <c r="D52" s="1557"/>
      <c r="E52" s="1557"/>
      <c r="F52" s="1557"/>
      <c r="G52" s="1557"/>
      <c r="H52" s="1557"/>
      <c r="I52" s="1557"/>
      <c r="J52" s="1557"/>
      <c r="K52" s="1557"/>
      <c r="L52" s="1558"/>
      <c r="M52" s="1480"/>
      <c r="N52" s="1463"/>
      <c r="O52" s="500" t="s">
        <v>328</v>
      </c>
      <c r="P52" s="1480"/>
      <c r="Q52" s="1463"/>
      <c r="R52" s="500" t="s">
        <v>328</v>
      </c>
      <c r="S52" s="1480"/>
      <c r="T52" s="1463"/>
      <c r="U52" s="500" t="s">
        <v>328</v>
      </c>
      <c r="V52" s="1480"/>
      <c r="W52" s="1463"/>
      <c r="X52" s="529" t="s">
        <v>328</v>
      </c>
      <c r="Y52" s="1559">
        <f>SUM(M52:X52)</f>
        <v>0</v>
      </c>
      <c r="Z52" s="1463"/>
      <c r="AA52" s="529" t="s">
        <v>329</v>
      </c>
      <c r="AB52" s="1480"/>
      <c r="AC52" s="1463"/>
      <c r="AD52" s="529" t="s">
        <v>328</v>
      </c>
      <c r="AE52" s="1555"/>
      <c r="AF52" s="1463"/>
      <c r="AG52" s="501" t="s">
        <v>328</v>
      </c>
      <c r="AH52" s="1463"/>
      <c r="AI52" s="1463"/>
      <c r="AJ52" s="529" t="s">
        <v>328</v>
      </c>
      <c r="AK52" s="1555"/>
      <c r="AL52" s="1463"/>
      <c r="AM52" s="501" t="s">
        <v>328</v>
      </c>
      <c r="AN52" s="1555"/>
      <c r="AO52" s="1463"/>
      <c r="AP52" s="529" t="s">
        <v>329</v>
      </c>
      <c r="AQ52" s="1553"/>
      <c r="AR52" s="1554"/>
      <c r="AS52" s="501" t="s">
        <v>328</v>
      </c>
      <c r="AT52" s="1463">
        <f t="shared" si="0"/>
        <v>0</v>
      </c>
      <c r="AU52" s="1463"/>
      <c r="AV52" s="529" t="s">
        <v>328</v>
      </c>
      <c r="AW52" s="1555">
        <f>ROUNDUP((AQ52*0.4),0)</f>
        <v>0</v>
      </c>
      <c r="AX52" s="1463"/>
      <c r="AY52" s="501" t="s">
        <v>328</v>
      </c>
      <c r="AZ52" s="529">
        <f>ROUND((AW52*0.5),0)</f>
        <v>0</v>
      </c>
      <c r="BA52" s="529" t="s">
        <v>329</v>
      </c>
      <c r="BB52" s="1555">
        <f>ROUND((AW52*0.5),0)</f>
        <v>0</v>
      </c>
      <c r="BC52" s="1463">
        <f>ROUND((AZ52*0.5),0)</f>
        <v>0</v>
      </c>
      <c r="BD52" s="500" t="s">
        <v>329</v>
      </c>
      <c r="BE52" s="1480"/>
      <c r="BF52" s="1463"/>
      <c r="BG52" s="500" t="s">
        <v>329</v>
      </c>
      <c r="BH52" s="876"/>
      <c r="BI52" s="494" t="s">
        <v>329</v>
      </c>
      <c r="BJ52" s="1125"/>
      <c r="BK52" s="1120"/>
      <c r="BL52" s="500" t="s">
        <v>329</v>
      </c>
      <c r="BM52" s="881"/>
    </row>
    <row r="53" spans="1:65" ht="29.25" customHeight="1">
      <c r="A53" s="1673"/>
      <c r="B53" s="1075"/>
      <c r="C53" s="1621" t="s">
        <v>327</v>
      </c>
      <c r="D53" s="1622"/>
      <c r="E53" s="1622"/>
      <c r="F53" s="1622"/>
      <c r="G53" s="1622"/>
      <c r="H53" s="1622"/>
      <c r="I53" s="1622"/>
      <c r="J53" s="1622"/>
      <c r="K53" s="1622"/>
      <c r="L53" s="1623"/>
      <c r="M53" s="1560"/>
      <c r="N53" s="1561"/>
      <c r="O53" s="508" t="s">
        <v>328</v>
      </c>
      <c r="P53" s="1560"/>
      <c r="Q53" s="1561"/>
      <c r="R53" s="508" t="s">
        <v>328</v>
      </c>
      <c r="S53" s="1560"/>
      <c r="T53" s="1561"/>
      <c r="U53" s="508" t="s">
        <v>328</v>
      </c>
      <c r="V53" s="1560"/>
      <c r="W53" s="1561"/>
      <c r="X53" s="813" t="s">
        <v>328</v>
      </c>
      <c r="Y53" s="1569">
        <f>SUM(M53:W53)</f>
        <v>0</v>
      </c>
      <c r="Z53" s="1561"/>
      <c r="AA53" s="813" t="s">
        <v>329</v>
      </c>
      <c r="AB53" s="1620" t="s">
        <v>332</v>
      </c>
      <c r="AC53" s="1562"/>
      <c r="AD53" s="1567"/>
      <c r="AE53" s="1563" t="s">
        <v>332</v>
      </c>
      <c r="AF53" s="1562"/>
      <c r="AG53" s="1567"/>
      <c r="AH53" s="1563" t="s">
        <v>332</v>
      </c>
      <c r="AI53" s="1562"/>
      <c r="AJ53" s="1567"/>
      <c r="AK53" s="1563" t="s">
        <v>332</v>
      </c>
      <c r="AL53" s="1562"/>
      <c r="AM53" s="1567"/>
      <c r="AN53" s="1563" t="s">
        <v>332</v>
      </c>
      <c r="AO53" s="1562"/>
      <c r="AP53" s="1564"/>
      <c r="AQ53" s="1565"/>
      <c r="AR53" s="1566"/>
      <c r="AS53" s="878" t="s">
        <v>328</v>
      </c>
      <c r="AT53" s="1561">
        <f t="shared" si="0"/>
        <v>0</v>
      </c>
      <c r="AU53" s="1561"/>
      <c r="AV53" s="813" t="s">
        <v>328</v>
      </c>
      <c r="AW53" s="1563" t="s">
        <v>332</v>
      </c>
      <c r="AX53" s="1562"/>
      <c r="AY53" s="1567"/>
      <c r="AZ53" s="1562" t="s">
        <v>332</v>
      </c>
      <c r="BA53" s="1562"/>
      <c r="BB53" s="1563" t="s">
        <v>332</v>
      </c>
      <c r="BC53" s="1562"/>
      <c r="BD53" s="1568"/>
      <c r="BE53" s="1560"/>
      <c r="BF53" s="1561"/>
      <c r="BG53" s="879" t="s">
        <v>329</v>
      </c>
      <c r="BH53" s="631"/>
      <c r="BI53" s="880" t="s">
        <v>329</v>
      </c>
      <c r="BJ53" s="1514"/>
      <c r="BK53" s="1562"/>
      <c r="BL53" s="879" t="s">
        <v>329</v>
      </c>
      <c r="BM53" s="597"/>
    </row>
    <row r="54" spans="1:65" s="566" customFormat="1" ht="29.5" customHeight="1">
      <c r="A54" s="1673"/>
      <c r="B54" s="1075"/>
      <c r="C54" s="1617" t="s">
        <v>330</v>
      </c>
      <c r="D54" s="1618"/>
      <c r="E54" s="1618"/>
      <c r="F54" s="1618"/>
      <c r="G54" s="1618"/>
      <c r="H54" s="1618"/>
      <c r="I54" s="1618"/>
      <c r="J54" s="1618"/>
      <c r="K54" s="1618"/>
      <c r="L54" s="1619"/>
      <c r="M54" s="1480"/>
      <c r="N54" s="1463"/>
      <c r="O54" s="492" t="s">
        <v>328</v>
      </c>
      <c r="P54" s="1480"/>
      <c r="Q54" s="1463"/>
      <c r="R54" s="492" t="s">
        <v>328</v>
      </c>
      <c r="S54" s="1480"/>
      <c r="T54" s="1463"/>
      <c r="U54" s="492" t="s">
        <v>328</v>
      </c>
      <c r="V54" s="1480"/>
      <c r="W54" s="1463"/>
      <c r="X54" s="493" t="s">
        <v>328</v>
      </c>
      <c r="Y54" s="1559">
        <f>SUM(M54:W54)</f>
        <v>0</v>
      </c>
      <c r="Z54" s="1554"/>
      <c r="AA54" s="493" t="s">
        <v>329</v>
      </c>
      <c r="AB54" s="1125" t="s">
        <v>332</v>
      </c>
      <c r="AC54" s="1120"/>
      <c r="AD54" s="1122"/>
      <c r="AE54" s="1121" t="s">
        <v>332</v>
      </c>
      <c r="AF54" s="1120"/>
      <c r="AG54" s="1122"/>
      <c r="AH54" s="1121" t="s">
        <v>332</v>
      </c>
      <c r="AI54" s="1120"/>
      <c r="AJ54" s="1122"/>
      <c r="AK54" s="1121" t="s">
        <v>332</v>
      </c>
      <c r="AL54" s="1120"/>
      <c r="AM54" s="1122"/>
      <c r="AN54" s="1121" t="s">
        <v>332</v>
      </c>
      <c r="AO54" s="1120"/>
      <c r="AP54" s="1462"/>
      <c r="AQ54" s="1553"/>
      <c r="AR54" s="1554"/>
      <c r="AS54" s="501" t="s">
        <v>328</v>
      </c>
      <c r="AT54" s="1463">
        <f t="shared" si="0"/>
        <v>0</v>
      </c>
      <c r="AU54" s="1463"/>
      <c r="AV54" s="499" t="s">
        <v>328</v>
      </c>
      <c r="AW54" s="1121" t="s">
        <v>332</v>
      </c>
      <c r="AX54" s="1120"/>
      <c r="AY54" s="1122"/>
      <c r="AZ54" s="1121" t="s">
        <v>332</v>
      </c>
      <c r="BA54" s="1122"/>
      <c r="BB54" s="1121" t="s">
        <v>332</v>
      </c>
      <c r="BC54" s="1120"/>
      <c r="BD54" s="1120"/>
      <c r="BE54" s="1480"/>
      <c r="BF54" s="1463"/>
      <c r="BG54" s="500" t="s">
        <v>329</v>
      </c>
      <c r="BH54" s="495"/>
      <c r="BI54" s="494" t="s">
        <v>329</v>
      </c>
      <c r="BJ54" s="1498"/>
      <c r="BK54" s="1120"/>
      <c r="BL54" s="500" t="s">
        <v>329</v>
      </c>
      <c r="BM54" s="597"/>
    </row>
    <row r="55" spans="1:65" s="566" customFormat="1" ht="23.5" customHeight="1">
      <c r="A55" s="1673"/>
      <c r="B55" s="1075"/>
      <c r="C55" s="1556" t="s">
        <v>629</v>
      </c>
      <c r="D55" s="1557"/>
      <c r="E55" s="1557"/>
      <c r="F55" s="1557"/>
      <c r="G55" s="1557"/>
      <c r="H55" s="1557"/>
      <c r="I55" s="1557"/>
      <c r="J55" s="1557"/>
      <c r="K55" s="1557"/>
      <c r="L55" s="1558"/>
      <c r="M55" s="1480"/>
      <c r="N55" s="1463"/>
      <c r="O55" s="492" t="s">
        <v>328</v>
      </c>
      <c r="P55" s="1480"/>
      <c r="Q55" s="1463"/>
      <c r="R55" s="492" t="s">
        <v>328</v>
      </c>
      <c r="S55" s="1480"/>
      <c r="T55" s="1463"/>
      <c r="U55" s="492" t="s">
        <v>328</v>
      </c>
      <c r="V55" s="1480"/>
      <c r="W55" s="1463"/>
      <c r="X55" s="493" t="s">
        <v>328</v>
      </c>
      <c r="Y55" s="1559">
        <f>SUM(M55:X55)</f>
        <v>0</v>
      </c>
      <c r="Z55" s="1463"/>
      <c r="AA55" s="493" t="s">
        <v>329</v>
      </c>
      <c r="AB55" s="1480"/>
      <c r="AC55" s="1463"/>
      <c r="AD55" s="493" t="s">
        <v>328</v>
      </c>
      <c r="AE55" s="1555"/>
      <c r="AF55" s="1463"/>
      <c r="AG55" s="499" t="s">
        <v>328</v>
      </c>
      <c r="AH55" s="1463"/>
      <c r="AI55" s="1463"/>
      <c r="AJ55" s="493" t="s">
        <v>328</v>
      </c>
      <c r="AK55" s="1555"/>
      <c r="AL55" s="1463"/>
      <c r="AM55" s="499" t="s">
        <v>328</v>
      </c>
      <c r="AN55" s="1555"/>
      <c r="AO55" s="1463"/>
      <c r="AP55" s="493" t="s">
        <v>329</v>
      </c>
      <c r="AQ55" s="1553"/>
      <c r="AR55" s="1554"/>
      <c r="AS55" s="499" t="s">
        <v>328</v>
      </c>
      <c r="AT55" s="1463">
        <f t="shared" si="0"/>
        <v>0</v>
      </c>
      <c r="AU55" s="1463"/>
      <c r="AV55" s="493" t="s">
        <v>328</v>
      </c>
      <c r="AW55" s="1555">
        <f>ROUNDUP((AQ55*0.4),0)</f>
        <v>0</v>
      </c>
      <c r="AX55" s="1463"/>
      <c r="AY55" s="499" t="s">
        <v>328</v>
      </c>
      <c r="AZ55" s="529">
        <f>ROUND((AW55*0.5),0)</f>
        <v>0</v>
      </c>
      <c r="BA55" s="529" t="s">
        <v>329</v>
      </c>
      <c r="BB55" s="1555">
        <f>ROUND((AW55*0.5),0)</f>
        <v>0</v>
      </c>
      <c r="BC55" s="1463">
        <f>ROUND((AZ55*0.5),0)</f>
        <v>0</v>
      </c>
      <c r="BD55" s="492" t="s">
        <v>329</v>
      </c>
      <c r="BE55" s="1480"/>
      <c r="BF55" s="1463"/>
      <c r="BG55" s="500" t="s">
        <v>329</v>
      </c>
      <c r="BH55" s="524"/>
      <c r="BI55" s="494" t="s">
        <v>329</v>
      </c>
      <c r="BJ55" s="1125"/>
      <c r="BK55" s="1120"/>
      <c r="BL55" s="500" t="s">
        <v>329</v>
      </c>
      <c r="BM55" s="598"/>
    </row>
    <row r="56" spans="1:65" s="566" customFormat="1" ht="15" customHeight="1">
      <c r="A56" s="1673"/>
      <c r="B56" s="1075"/>
      <c r="C56" s="1624" t="s">
        <v>331</v>
      </c>
      <c r="D56" s="1625"/>
      <c r="E56" s="1625"/>
      <c r="F56" s="1625"/>
      <c r="G56" s="1625"/>
      <c r="H56" s="1625"/>
      <c r="I56" s="1625"/>
      <c r="J56" s="1625"/>
      <c r="K56" s="1625"/>
      <c r="L56" s="1626"/>
      <c r="M56" s="1125" t="s">
        <v>332</v>
      </c>
      <c r="N56" s="1120"/>
      <c r="O56" s="1126"/>
      <c r="P56" s="1125" t="s">
        <v>332</v>
      </c>
      <c r="Q56" s="1120"/>
      <c r="R56" s="1126"/>
      <c r="S56" s="1125" t="s">
        <v>332</v>
      </c>
      <c r="T56" s="1120"/>
      <c r="U56" s="1126"/>
      <c r="V56" s="1125" t="s">
        <v>332</v>
      </c>
      <c r="W56" s="1120"/>
      <c r="X56" s="1120"/>
      <c r="Y56" s="1125" t="s">
        <v>332</v>
      </c>
      <c r="Z56" s="1120"/>
      <c r="AA56" s="1126"/>
      <c r="AB56" s="1125" t="s">
        <v>332</v>
      </c>
      <c r="AC56" s="1120"/>
      <c r="AD56" s="1120"/>
      <c r="AE56" s="1121" t="s">
        <v>332</v>
      </c>
      <c r="AF56" s="1120"/>
      <c r="AG56" s="1122"/>
      <c r="AH56" s="1120" t="s">
        <v>332</v>
      </c>
      <c r="AI56" s="1120"/>
      <c r="AJ56" s="1120"/>
      <c r="AK56" s="1121" t="s">
        <v>332</v>
      </c>
      <c r="AL56" s="1120"/>
      <c r="AM56" s="1122"/>
      <c r="AN56" s="1120" t="s">
        <v>332</v>
      </c>
      <c r="AO56" s="1120"/>
      <c r="AP56" s="1462"/>
      <c r="AQ56" s="1616"/>
      <c r="AR56" s="1463"/>
      <c r="AS56" s="499" t="s">
        <v>328</v>
      </c>
      <c r="AT56" s="1463">
        <f t="shared" si="0"/>
        <v>0</v>
      </c>
      <c r="AU56" s="1463"/>
      <c r="AV56" s="493" t="s">
        <v>328</v>
      </c>
      <c r="AW56" s="1121" t="s">
        <v>332</v>
      </c>
      <c r="AX56" s="1120"/>
      <c r="AY56" s="1122"/>
      <c r="AZ56" s="1120" t="s">
        <v>332</v>
      </c>
      <c r="BA56" s="1120"/>
      <c r="BB56" s="1121" t="s">
        <v>332</v>
      </c>
      <c r="BC56" s="1120"/>
      <c r="BD56" s="1126"/>
      <c r="BE56" s="1125" t="s">
        <v>332</v>
      </c>
      <c r="BF56" s="1120"/>
      <c r="BG56" s="1126"/>
      <c r="BH56" s="1125" t="s">
        <v>332</v>
      </c>
      <c r="BI56" s="1126"/>
      <c r="BJ56" s="1125" t="s">
        <v>332</v>
      </c>
      <c r="BK56" s="1120"/>
      <c r="BL56" s="1126"/>
      <c r="BM56" s="1614"/>
    </row>
    <row r="57" spans="1:65" s="566" customFormat="1" ht="20.5" customHeight="1">
      <c r="A57" s="1673"/>
      <c r="B57" s="1076"/>
      <c r="C57" s="1205" t="s">
        <v>323</v>
      </c>
      <c r="D57" s="1206"/>
      <c r="E57" s="1206"/>
      <c r="F57" s="1206"/>
      <c r="G57" s="1206"/>
      <c r="H57" s="1206"/>
      <c r="I57" s="1206"/>
      <c r="J57" s="1206"/>
      <c r="K57" s="1206"/>
      <c r="L57" s="1207"/>
      <c r="M57" s="1593">
        <f>SUM(M50:N55)</f>
        <v>0</v>
      </c>
      <c r="N57" s="1485"/>
      <c r="O57" s="498" t="s">
        <v>328</v>
      </c>
      <c r="P57" s="1598">
        <f>SUM(P50:Q55)</f>
        <v>0</v>
      </c>
      <c r="Q57" s="1597"/>
      <c r="R57" s="496" t="s">
        <v>618</v>
      </c>
      <c r="S57" s="1593">
        <f>SUM(S50:T55)</f>
        <v>0</v>
      </c>
      <c r="T57" s="1485"/>
      <c r="U57" s="496" t="s">
        <v>618</v>
      </c>
      <c r="V57" s="1593">
        <f>SUM(V50:W55)</f>
        <v>0</v>
      </c>
      <c r="W57" s="1485"/>
      <c r="X57" s="498" t="s">
        <v>618</v>
      </c>
      <c r="Y57" s="1599">
        <f>SUM(Y50:Z55)</f>
        <v>0</v>
      </c>
      <c r="Z57" s="1595"/>
      <c r="AA57" s="502" t="s">
        <v>618</v>
      </c>
      <c r="AB57" s="1593">
        <f>SUM(AB52,AB55)</f>
        <v>0</v>
      </c>
      <c r="AC57" s="1485"/>
      <c r="AD57" s="498" t="s">
        <v>618</v>
      </c>
      <c r="AE57" s="1596">
        <f>SUM(AE52,AE55)</f>
        <v>0</v>
      </c>
      <c r="AF57" s="1597"/>
      <c r="AG57" s="502" t="s">
        <v>618</v>
      </c>
      <c r="AH57" s="1592">
        <f>SUM(AH52,AH55)</f>
        <v>0</v>
      </c>
      <c r="AI57" s="1485"/>
      <c r="AJ57" s="498" t="s">
        <v>618</v>
      </c>
      <c r="AK57" s="1592">
        <f>SUM(AK52,AK55)</f>
        <v>0</v>
      </c>
      <c r="AL57" s="1485"/>
      <c r="AM57" s="502" t="s">
        <v>618</v>
      </c>
      <c r="AN57" s="1592">
        <f>SUM(AN52,AN55)</f>
        <v>0</v>
      </c>
      <c r="AO57" s="1485"/>
      <c r="AP57" s="498" t="s">
        <v>618</v>
      </c>
      <c r="AQ57" s="1594">
        <f>SUM(AQ50:AR56)</f>
        <v>0</v>
      </c>
      <c r="AR57" s="1595"/>
      <c r="AS57" s="502" t="s">
        <v>618</v>
      </c>
      <c r="AT57" s="1596">
        <f>SUM(AT50:AU56)</f>
        <v>0</v>
      </c>
      <c r="AU57" s="1597"/>
      <c r="AV57" s="502" t="s">
        <v>618</v>
      </c>
      <c r="AW57" s="1592">
        <f>SUM(AW52,AW55)</f>
        <v>0</v>
      </c>
      <c r="AX57" s="1485"/>
      <c r="AY57" s="502" t="s">
        <v>618</v>
      </c>
      <c r="AZ57" s="498">
        <f>SUM(AZ52,AZ55)</f>
        <v>0</v>
      </c>
      <c r="BA57" s="498"/>
      <c r="BB57" s="1592">
        <f>SUM(BB52,BB55)</f>
        <v>0</v>
      </c>
      <c r="BC57" s="1485"/>
      <c r="BD57" s="496" t="s">
        <v>329</v>
      </c>
      <c r="BE57" s="1593">
        <f>SUM(BE50:BF55)</f>
        <v>0</v>
      </c>
      <c r="BF57" s="1485"/>
      <c r="BG57" s="496" t="s">
        <v>329</v>
      </c>
      <c r="BH57" s="497">
        <f>SUM(BH50:BH55)</f>
        <v>0</v>
      </c>
      <c r="BI57" s="496" t="s">
        <v>618</v>
      </c>
      <c r="BJ57" s="1125" t="s">
        <v>332</v>
      </c>
      <c r="BK57" s="1120"/>
      <c r="BL57" s="1126"/>
      <c r="BM57" s="1615"/>
    </row>
    <row r="58" spans="1:65" ht="15" customHeight="1">
      <c r="A58" s="1491"/>
      <c r="B58" s="1064" t="s">
        <v>304</v>
      </c>
      <c r="C58" s="1359" t="s">
        <v>333</v>
      </c>
      <c r="D58" s="1360"/>
      <c r="E58" s="1360"/>
      <c r="F58" s="1360"/>
      <c r="G58" s="1360"/>
      <c r="H58" s="1360"/>
      <c r="I58" s="1360"/>
      <c r="J58" s="1360"/>
      <c r="K58" s="1360"/>
      <c r="L58" s="1361"/>
      <c r="M58" s="1602" t="s">
        <v>334</v>
      </c>
      <c r="N58" s="1603"/>
      <c r="O58" s="1603"/>
      <c r="P58" s="1603"/>
      <c r="Q58" s="1603"/>
      <c r="R58" s="1603"/>
      <c r="S58" s="1603"/>
      <c r="T58" s="1603"/>
      <c r="U58" s="1603"/>
      <c r="V58" s="1603"/>
      <c r="W58" s="1603"/>
      <c r="X58" s="1603"/>
      <c r="Y58" s="1603"/>
      <c r="Z58" s="1603"/>
      <c r="AA58" s="1603"/>
      <c r="AB58" s="1603"/>
      <c r="AC58" s="1603"/>
      <c r="AD58" s="1603"/>
      <c r="AE58" s="1603"/>
      <c r="AF58" s="1603"/>
      <c r="AG58" s="1603"/>
      <c r="AH58" s="1603"/>
      <c r="AI58" s="1603"/>
      <c r="AJ58" s="1603"/>
      <c r="AK58" s="1603"/>
      <c r="AL58" s="1603"/>
      <c r="AM58" s="1603"/>
      <c r="AN58" s="1603"/>
      <c r="AO58" s="1603"/>
      <c r="AP58" s="1603"/>
      <c r="AQ58" s="1603"/>
      <c r="AR58" s="1603"/>
      <c r="AS58" s="1603"/>
      <c r="AT58" s="1603"/>
      <c r="AU58" s="1603"/>
      <c r="AV58" s="1603"/>
      <c r="AW58" s="1603"/>
      <c r="AX58" s="1603"/>
      <c r="AY58" s="1603"/>
      <c r="AZ58" s="536"/>
      <c r="BA58" s="599"/>
      <c r="BB58" s="1604" t="s">
        <v>325</v>
      </c>
      <c r="BC58" s="1370"/>
      <c r="BD58" s="1371"/>
      <c r="BE58" s="1376" t="s">
        <v>317</v>
      </c>
      <c r="BF58" s="1603"/>
      <c r="BG58" s="1603"/>
      <c r="BH58" s="1605"/>
      <c r="BI58" s="1607" t="s">
        <v>627</v>
      </c>
      <c r="BJ58" s="1427"/>
      <c r="BK58" s="1427"/>
      <c r="BL58" s="1427"/>
      <c r="BM58" s="1428"/>
    </row>
    <row r="59" spans="1:65" ht="9" customHeight="1">
      <c r="A59" s="1491"/>
      <c r="B59" s="1064"/>
      <c r="C59" s="1359"/>
      <c r="D59" s="1360"/>
      <c r="E59" s="1360"/>
      <c r="F59" s="1360"/>
      <c r="G59" s="1360"/>
      <c r="H59" s="1360"/>
      <c r="I59" s="1360"/>
      <c r="J59" s="1360"/>
      <c r="K59" s="1360"/>
      <c r="L59" s="1361"/>
      <c r="M59" s="1341" t="s">
        <v>626</v>
      </c>
      <c r="N59" s="1269"/>
      <c r="O59" s="1269"/>
      <c r="P59" s="1269"/>
      <c r="Q59" s="1269"/>
      <c r="R59" s="600"/>
      <c r="S59" s="591"/>
      <c r="T59" s="591"/>
      <c r="U59" s="591"/>
      <c r="V59" s="592"/>
      <c r="W59" s="1341" t="s">
        <v>625</v>
      </c>
      <c r="X59" s="1269"/>
      <c r="Y59" s="1269"/>
      <c r="Z59" s="1269"/>
      <c r="AA59" s="1270"/>
      <c r="AB59" s="1341" t="s">
        <v>323</v>
      </c>
      <c r="AC59" s="1269"/>
      <c r="AD59" s="1269"/>
      <c r="AE59" s="1269"/>
      <c r="AF59" s="1269"/>
      <c r="AG59" s="1344" t="s">
        <v>624</v>
      </c>
      <c r="AH59" s="1345"/>
      <c r="AI59" s="1345"/>
      <c r="AJ59" s="1345"/>
      <c r="AK59" s="1345"/>
      <c r="AL59" s="600"/>
      <c r="AM59" s="591"/>
      <c r="AN59" s="591"/>
      <c r="AO59" s="591"/>
      <c r="AP59" s="591"/>
      <c r="AQ59" s="591"/>
      <c r="AR59" s="591"/>
      <c r="AS59" s="592"/>
      <c r="AT59" s="1254" t="s">
        <v>335</v>
      </c>
      <c r="AU59" s="1345"/>
      <c r="AV59" s="1345"/>
      <c r="AW59" s="1345"/>
      <c r="AX59" s="1345"/>
      <c r="AY59" s="1608"/>
      <c r="AZ59" s="1253" t="s">
        <v>336</v>
      </c>
      <c r="BA59" s="1610"/>
      <c r="BB59" s="1369"/>
      <c r="BC59" s="1370"/>
      <c r="BD59" s="1371"/>
      <c r="BE59" s="1376"/>
      <c r="BF59" s="1603"/>
      <c r="BG59" s="1603"/>
      <c r="BH59" s="1605"/>
      <c r="BI59" s="1429"/>
      <c r="BJ59" s="1427"/>
      <c r="BK59" s="1427"/>
      <c r="BL59" s="1427"/>
      <c r="BM59" s="1428"/>
    </row>
    <row r="60" spans="1:65" ht="21" customHeight="1">
      <c r="A60" s="1491"/>
      <c r="B60" s="1064"/>
      <c r="C60" s="1362"/>
      <c r="D60" s="1363"/>
      <c r="E60" s="1363"/>
      <c r="F60" s="1363"/>
      <c r="G60" s="1363"/>
      <c r="H60" s="1363"/>
      <c r="I60" s="1363"/>
      <c r="J60" s="1363"/>
      <c r="K60" s="1363"/>
      <c r="L60" s="1364"/>
      <c r="M60" s="1342"/>
      <c r="N60" s="1343"/>
      <c r="O60" s="1343"/>
      <c r="P60" s="1343"/>
      <c r="Q60" s="1343"/>
      <c r="R60" s="1350" t="s">
        <v>326</v>
      </c>
      <c r="S60" s="1351"/>
      <c r="T60" s="1351"/>
      <c r="U60" s="1351"/>
      <c r="V60" s="1352"/>
      <c r="W60" s="1342"/>
      <c r="X60" s="1343"/>
      <c r="Y60" s="1343"/>
      <c r="Z60" s="1343"/>
      <c r="AA60" s="1383"/>
      <c r="AB60" s="1342"/>
      <c r="AC60" s="1343"/>
      <c r="AD60" s="1343"/>
      <c r="AE60" s="1343"/>
      <c r="AF60" s="1343"/>
      <c r="AG60" s="1346"/>
      <c r="AH60" s="1347"/>
      <c r="AI60" s="1347"/>
      <c r="AJ60" s="1347"/>
      <c r="AK60" s="1347"/>
      <c r="AL60" s="1350" t="s">
        <v>326</v>
      </c>
      <c r="AM60" s="1612"/>
      <c r="AN60" s="1612"/>
      <c r="AO60" s="1612"/>
      <c r="AP60" s="1612"/>
      <c r="AQ60" s="1612"/>
      <c r="AR60" s="1612"/>
      <c r="AS60" s="1613"/>
      <c r="AT60" s="1347"/>
      <c r="AU60" s="1347"/>
      <c r="AV60" s="1347"/>
      <c r="AW60" s="1347"/>
      <c r="AX60" s="1347"/>
      <c r="AY60" s="1609"/>
      <c r="AZ60" s="1257"/>
      <c r="BA60" s="1611"/>
      <c r="BB60" s="1372"/>
      <c r="BC60" s="1373"/>
      <c r="BD60" s="1374"/>
      <c r="BE60" s="1342"/>
      <c r="BF60" s="1343"/>
      <c r="BG60" s="1343"/>
      <c r="BH60" s="1606"/>
      <c r="BI60" s="1430"/>
      <c r="BJ60" s="1431"/>
      <c r="BK60" s="1431"/>
      <c r="BL60" s="1431"/>
      <c r="BM60" s="1432"/>
    </row>
    <row r="61" spans="1:65" s="566" customFormat="1" ht="22.5" customHeight="1">
      <c r="A61" s="1491"/>
      <c r="B61" s="1042"/>
      <c r="C61" s="1069" t="s">
        <v>306</v>
      </c>
      <c r="D61" s="1070"/>
      <c r="E61" s="1070"/>
      <c r="F61" s="1070"/>
      <c r="G61" s="1070"/>
      <c r="H61" s="1070"/>
      <c r="I61" s="1070"/>
      <c r="J61" s="1070"/>
      <c r="K61" s="1070"/>
      <c r="L61" s="1071"/>
      <c r="M61" s="1407"/>
      <c r="N61" s="1406"/>
      <c r="O61" s="1406"/>
      <c r="P61" s="1406"/>
      <c r="Q61" s="603" t="s">
        <v>329</v>
      </c>
      <c r="R61" s="1405"/>
      <c r="S61" s="1406"/>
      <c r="T61" s="1406"/>
      <c r="U61" s="1406"/>
      <c r="V61" s="604" t="s">
        <v>329</v>
      </c>
      <c r="W61" s="1407"/>
      <c r="X61" s="1406"/>
      <c r="Y61" s="1406"/>
      <c r="Z61" s="1406"/>
      <c r="AA61" s="604" t="s">
        <v>329</v>
      </c>
      <c r="AB61" s="1407">
        <f>M61+W61</f>
        <v>0</v>
      </c>
      <c r="AC61" s="1406"/>
      <c r="AD61" s="1406"/>
      <c r="AE61" s="1406"/>
      <c r="AF61" s="603" t="s">
        <v>329</v>
      </c>
      <c r="AG61" s="1408"/>
      <c r="AH61" s="1404"/>
      <c r="AI61" s="1404"/>
      <c r="AJ61" s="1404"/>
      <c r="AK61" s="603" t="s">
        <v>329</v>
      </c>
      <c r="AL61" s="1405">
        <f>ROUNDUP((AG61*2/3),0)</f>
        <v>0</v>
      </c>
      <c r="AM61" s="1406"/>
      <c r="AN61" s="1406"/>
      <c r="AO61" s="1406"/>
      <c r="AP61" s="1406"/>
      <c r="AQ61" s="1406"/>
      <c r="AR61" s="1406"/>
      <c r="AS61" s="604" t="s">
        <v>329</v>
      </c>
      <c r="AT61" s="1407"/>
      <c r="AU61" s="1406"/>
      <c r="AV61" s="1406"/>
      <c r="AW61" s="1406"/>
      <c r="AX61" s="1406"/>
      <c r="AY61" s="603" t="s">
        <v>329</v>
      </c>
      <c r="AZ61" s="606"/>
      <c r="BA61" s="604">
        <f>AG61+AT61</f>
        <v>0</v>
      </c>
      <c r="BB61" s="1407"/>
      <c r="BC61" s="1406"/>
      <c r="BD61" s="604" t="s">
        <v>329</v>
      </c>
      <c r="BE61" s="1397"/>
      <c r="BF61" s="1398"/>
      <c r="BG61" s="1398"/>
      <c r="BH61" s="607" t="s">
        <v>618</v>
      </c>
      <c r="BI61" s="1586"/>
      <c r="BJ61" s="1467"/>
      <c r="BK61" s="1467"/>
      <c r="BL61" s="1467"/>
      <c r="BM61" s="1468"/>
    </row>
    <row r="62" spans="1:65" s="566" customFormat="1" ht="22" customHeight="1">
      <c r="A62" s="1491"/>
      <c r="B62" s="1042"/>
      <c r="C62" s="1397" t="s">
        <v>307</v>
      </c>
      <c r="D62" s="1398"/>
      <c r="E62" s="1398"/>
      <c r="F62" s="1398"/>
      <c r="G62" s="1398"/>
      <c r="H62" s="1398"/>
      <c r="I62" s="1398"/>
      <c r="J62" s="1398"/>
      <c r="K62" s="1398"/>
      <c r="L62" s="1587"/>
      <c r="M62" s="1407"/>
      <c r="N62" s="1406"/>
      <c r="O62" s="1406"/>
      <c r="P62" s="1406"/>
      <c r="Q62" s="603" t="s">
        <v>329</v>
      </c>
      <c r="R62" s="1405"/>
      <c r="S62" s="1406"/>
      <c r="T62" s="1406"/>
      <c r="U62" s="1406"/>
      <c r="V62" s="604" t="s">
        <v>329</v>
      </c>
      <c r="W62" s="1407"/>
      <c r="X62" s="1406"/>
      <c r="Y62" s="1406"/>
      <c r="Z62" s="1406"/>
      <c r="AA62" s="604" t="s">
        <v>329</v>
      </c>
      <c r="AB62" s="1407">
        <f>M62+W62</f>
        <v>0</v>
      </c>
      <c r="AC62" s="1406"/>
      <c r="AD62" s="1406"/>
      <c r="AE62" s="1406"/>
      <c r="AF62" s="603" t="s">
        <v>329</v>
      </c>
      <c r="AG62" s="1408"/>
      <c r="AH62" s="1404"/>
      <c r="AI62" s="1404"/>
      <c r="AJ62" s="1404"/>
      <c r="AK62" s="603" t="s">
        <v>329</v>
      </c>
      <c r="AL62" s="1405">
        <f>ROUNDUP((AG62*2/3),0)</f>
        <v>0</v>
      </c>
      <c r="AM62" s="1406"/>
      <c r="AN62" s="1406"/>
      <c r="AO62" s="1406"/>
      <c r="AP62" s="1406"/>
      <c r="AQ62" s="1406"/>
      <c r="AR62" s="1406"/>
      <c r="AS62" s="604" t="s">
        <v>329</v>
      </c>
      <c r="AT62" s="1403"/>
      <c r="AU62" s="1404"/>
      <c r="AV62" s="1404"/>
      <c r="AW62" s="1404"/>
      <c r="AX62" s="1404"/>
      <c r="AY62" s="603" t="s">
        <v>329</v>
      </c>
      <c r="AZ62" s="608"/>
      <c r="BA62" s="604">
        <f>AG62+AT62</f>
        <v>0</v>
      </c>
      <c r="BB62" s="1415"/>
      <c r="BC62" s="1416"/>
      <c r="BD62" s="604" t="s">
        <v>329</v>
      </c>
      <c r="BE62" s="1397"/>
      <c r="BF62" s="1398"/>
      <c r="BG62" s="1398"/>
      <c r="BH62" s="607" t="s">
        <v>618</v>
      </c>
      <c r="BI62" s="1469"/>
      <c r="BJ62" s="1470"/>
      <c r="BK62" s="1470"/>
      <c r="BL62" s="1470"/>
      <c r="BM62" s="1471"/>
    </row>
    <row r="63" spans="1:65" s="566" customFormat="1" ht="15" customHeight="1">
      <c r="A63" s="1491"/>
      <c r="B63" s="1043"/>
      <c r="C63" s="1333" t="s">
        <v>323</v>
      </c>
      <c r="D63" s="1334"/>
      <c r="E63" s="1334"/>
      <c r="F63" s="1334"/>
      <c r="G63" s="1334"/>
      <c r="H63" s="1334"/>
      <c r="I63" s="1334"/>
      <c r="J63" s="1334"/>
      <c r="K63" s="1334"/>
      <c r="L63" s="1335"/>
      <c r="M63" s="1336">
        <f>SUM(M61:P62)</f>
        <v>0</v>
      </c>
      <c r="N63" s="1337"/>
      <c r="O63" s="1337"/>
      <c r="P63" s="1337"/>
      <c r="Q63" s="611" t="s">
        <v>329</v>
      </c>
      <c r="R63" s="1417">
        <f>SUM(R61:U62)</f>
        <v>0</v>
      </c>
      <c r="S63" s="1418"/>
      <c r="T63" s="1418"/>
      <c r="U63" s="1418"/>
      <c r="V63" s="610" t="s">
        <v>329</v>
      </c>
      <c r="W63" s="1419">
        <f>SUM(W61:Z62)</f>
        <v>0</v>
      </c>
      <c r="X63" s="1418"/>
      <c r="Y63" s="1418"/>
      <c r="Z63" s="1418"/>
      <c r="AA63" s="610" t="s">
        <v>329</v>
      </c>
      <c r="AB63" s="1419">
        <f>SUM(AB61:AE62)</f>
        <v>0</v>
      </c>
      <c r="AC63" s="1418"/>
      <c r="AD63" s="1418"/>
      <c r="AE63" s="1418"/>
      <c r="AF63" s="611" t="s">
        <v>329</v>
      </c>
      <c r="AG63" s="1434">
        <f>SUM(AG61:AJ62)</f>
        <v>0</v>
      </c>
      <c r="AH63" s="1418"/>
      <c r="AI63" s="1418"/>
      <c r="AJ63" s="1418"/>
      <c r="AK63" s="611" t="s">
        <v>329</v>
      </c>
      <c r="AL63" s="1417">
        <f>SUM(AL61:AR62)</f>
        <v>0</v>
      </c>
      <c r="AM63" s="1418"/>
      <c r="AN63" s="1418"/>
      <c r="AO63" s="1418"/>
      <c r="AP63" s="1418"/>
      <c r="AQ63" s="1418"/>
      <c r="AR63" s="1418"/>
      <c r="AS63" s="610" t="s">
        <v>329</v>
      </c>
      <c r="AT63" s="1419">
        <f>SUM(AT61:AX62)</f>
        <v>0</v>
      </c>
      <c r="AU63" s="1418"/>
      <c r="AV63" s="1418"/>
      <c r="AW63" s="1418"/>
      <c r="AX63" s="1418"/>
      <c r="AY63" s="611" t="s">
        <v>329</v>
      </c>
      <c r="AZ63" s="612">
        <f>SUM(AZ61:AZ62)</f>
        <v>0</v>
      </c>
      <c r="BA63" s="613" t="s">
        <v>329</v>
      </c>
      <c r="BB63" s="1600">
        <f>SUM(BB61:BC62)</f>
        <v>0</v>
      </c>
      <c r="BC63" s="1601"/>
      <c r="BD63" s="614" t="s">
        <v>328</v>
      </c>
      <c r="BE63" s="1419">
        <f>SUM(BE61:BG62)</f>
        <v>0</v>
      </c>
      <c r="BF63" s="1418"/>
      <c r="BG63" s="1418"/>
      <c r="BH63" s="615" t="s">
        <v>328</v>
      </c>
      <c r="BI63" s="1472"/>
      <c r="BJ63" s="1473"/>
      <c r="BK63" s="1473"/>
      <c r="BL63" s="1473"/>
      <c r="BM63" s="1474"/>
    </row>
    <row r="64" spans="1:65" ht="15" customHeight="1">
      <c r="A64" s="1491"/>
      <c r="B64" s="1041" t="s">
        <v>623</v>
      </c>
      <c r="C64" s="1356" t="s">
        <v>333</v>
      </c>
      <c r="D64" s="1425"/>
      <c r="E64" s="1425"/>
      <c r="F64" s="1425"/>
      <c r="G64" s="1425"/>
      <c r="H64" s="1425"/>
      <c r="I64" s="1425"/>
      <c r="J64" s="1425"/>
      <c r="K64" s="1425"/>
      <c r="L64" s="1426"/>
      <c r="M64" s="1356" t="s">
        <v>337</v>
      </c>
      <c r="N64" s="1425"/>
      <c r="O64" s="1425"/>
      <c r="P64" s="1425"/>
      <c r="Q64" s="1425"/>
      <c r="R64" s="1425"/>
      <c r="S64" s="1425"/>
      <c r="T64" s="1425"/>
      <c r="U64" s="1425"/>
      <c r="V64" s="1425"/>
      <c r="W64" s="1425"/>
      <c r="X64" s="1425"/>
      <c r="Y64" s="1425"/>
      <c r="Z64" s="1425"/>
      <c r="AA64" s="1425"/>
      <c r="AB64" s="1425"/>
      <c r="AC64" s="1425"/>
      <c r="AD64" s="1425"/>
      <c r="AE64" s="1425"/>
      <c r="AF64" s="1425"/>
      <c r="AG64" s="1425"/>
      <c r="AH64" s="1425"/>
      <c r="AI64" s="1425"/>
      <c r="AJ64" s="1425"/>
      <c r="AK64" s="1425"/>
      <c r="AL64" s="1425"/>
      <c r="AM64" s="1425"/>
      <c r="AN64" s="1425"/>
      <c r="AO64" s="1425"/>
      <c r="AP64" s="1425"/>
      <c r="AQ64" s="1425"/>
      <c r="AR64" s="1425"/>
      <c r="AS64" s="1425"/>
      <c r="AT64" s="1425"/>
      <c r="AU64" s="1425"/>
      <c r="AV64" s="1425"/>
      <c r="AW64" s="1425"/>
      <c r="AX64" s="1425"/>
      <c r="AY64" s="1425"/>
      <c r="AZ64" s="537"/>
      <c r="BA64" s="602"/>
      <c r="BB64" s="1348" t="s">
        <v>325</v>
      </c>
      <c r="BC64" s="1367"/>
      <c r="BD64" s="1368"/>
      <c r="BE64" s="1341" t="s">
        <v>317</v>
      </c>
      <c r="BF64" s="1345"/>
      <c r="BG64" s="1345"/>
      <c r="BH64" s="1588"/>
      <c r="BI64" s="1580" t="s">
        <v>622</v>
      </c>
      <c r="BJ64" s="1425"/>
      <c r="BK64" s="1425"/>
      <c r="BL64" s="1425"/>
      <c r="BM64" s="1426"/>
    </row>
    <row r="65" spans="1:65" ht="7.5" customHeight="1">
      <c r="A65" s="1491"/>
      <c r="B65" s="1064"/>
      <c r="C65" s="1359"/>
      <c r="D65" s="1427"/>
      <c r="E65" s="1427"/>
      <c r="F65" s="1427"/>
      <c r="G65" s="1427"/>
      <c r="H65" s="1427"/>
      <c r="I65" s="1427"/>
      <c r="J65" s="1427"/>
      <c r="K65" s="1427"/>
      <c r="L65" s="1428"/>
      <c r="M65" s="1341" t="s">
        <v>621</v>
      </c>
      <c r="N65" s="1345"/>
      <c r="O65" s="1345"/>
      <c r="P65" s="1345"/>
      <c r="Q65" s="1345"/>
      <c r="R65" s="601"/>
      <c r="S65" s="591"/>
      <c r="T65" s="591"/>
      <c r="U65" s="591"/>
      <c r="V65" s="591"/>
      <c r="W65" s="600"/>
      <c r="X65" s="591"/>
      <c r="Y65" s="591"/>
      <c r="Z65" s="591"/>
      <c r="AA65" s="591"/>
      <c r="AB65" s="601"/>
      <c r="AC65" s="591"/>
      <c r="AD65" s="591"/>
      <c r="AE65" s="591"/>
      <c r="AF65" s="591"/>
      <c r="AG65" s="1344" t="s">
        <v>324</v>
      </c>
      <c r="AH65" s="1345"/>
      <c r="AI65" s="1345"/>
      <c r="AJ65" s="1345"/>
      <c r="AK65" s="1345"/>
      <c r="AL65" s="600"/>
      <c r="AM65" s="591"/>
      <c r="AN65" s="591"/>
      <c r="AO65" s="591"/>
      <c r="AP65" s="591"/>
      <c r="AQ65" s="591"/>
      <c r="AR65" s="591"/>
      <c r="AS65" s="591"/>
      <c r="AT65" s="616"/>
      <c r="AU65" s="600"/>
      <c r="AV65" s="600"/>
      <c r="AW65" s="600"/>
      <c r="AX65" s="600"/>
      <c r="AY65" s="600"/>
      <c r="AZ65" s="616"/>
      <c r="BA65" s="617"/>
      <c r="BB65" s="1369"/>
      <c r="BC65" s="1370"/>
      <c r="BD65" s="1371"/>
      <c r="BE65" s="1376"/>
      <c r="BF65" s="1377"/>
      <c r="BG65" s="1377"/>
      <c r="BH65" s="1589"/>
      <c r="BI65" s="1429"/>
      <c r="BJ65" s="1427"/>
      <c r="BK65" s="1427"/>
      <c r="BL65" s="1427"/>
      <c r="BM65" s="1428"/>
    </row>
    <row r="66" spans="1:65" ht="8.25" customHeight="1">
      <c r="A66" s="1491"/>
      <c r="B66" s="1064"/>
      <c r="C66" s="1429"/>
      <c r="D66" s="1427"/>
      <c r="E66" s="1427"/>
      <c r="F66" s="1427"/>
      <c r="G66" s="1427"/>
      <c r="H66" s="1427"/>
      <c r="I66" s="1427"/>
      <c r="J66" s="1427"/>
      <c r="K66" s="1427"/>
      <c r="L66" s="1428"/>
      <c r="M66" s="1376"/>
      <c r="N66" s="1377"/>
      <c r="O66" s="1377"/>
      <c r="P66" s="1377"/>
      <c r="Q66" s="1377"/>
      <c r="R66" s="1439" t="s">
        <v>326</v>
      </c>
      <c r="S66" s="1440"/>
      <c r="T66" s="1440"/>
      <c r="U66" s="1440"/>
      <c r="V66" s="1440"/>
      <c r="W66" s="1439" t="s">
        <v>620</v>
      </c>
      <c r="X66" s="1440"/>
      <c r="Y66" s="1440"/>
      <c r="Z66" s="1440"/>
      <c r="AA66" s="1440"/>
      <c r="AB66" s="618"/>
      <c r="AC66" s="619"/>
      <c r="AD66" s="620"/>
      <c r="AE66" s="620"/>
      <c r="AF66" s="620"/>
      <c r="AG66" s="1437"/>
      <c r="AH66" s="1377"/>
      <c r="AI66" s="1377"/>
      <c r="AJ66" s="1377"/>
      <c r="AK66" s="1377"/>
      <c r="AL66" s="1439" t="s">
        <v>326</v>
      </c>
      <c r="AM66" s="1440"/>
      <c r="AN66" s="1440"/>
      <c r="AO66" s="1440"/>
      <c r="AP66" s="1440"/>
      <c r="AQ66" s="1440"/>
      <c r="AR66" s="1440"/>
      <c r="AS66" s="1440"/>
      <c r="AT66" s="1439" t="s">
        <v>620</v>
      </c>
      <c r="AU66" s="1447"/>
      <c r="AV66" s="1447"/>
      <c r="AW66" s="1447"/>
      <c r="AX66" s="1447"/>
      <c r="AY66" s="1447"/>
      <c r="AZ66" s="621"/>
      <c r="BA66" s="622"/>
      <c r="BB66" s="1369"/>
      <c r="BC66" s="1370"/>
      <c r="BD66" s="1371"/>
      <c r="BE66" s="1376"/>
      <c r="BF66" s="1377"/>
      <c r="BG66" s="1377"/>
      <c r="BH66" s="1589"/>
      <c r="BI66" s="1429"/>
      <c r="BJ66" s="1427"/>
      <c r="BK66" s="1427"/>
      <c r="BL66" s="1427"/>
      <c r="BM66" s="1428"/>
    </row>
    <row r="67" spans="1:65" ht="18" customHeight="1">
      <c r="A67" s="1491"/>
      <c r="B67" s="1064"/>
      <c r="C67" s="1430"/>
      <c r="D67" s="1431"/>
      <c r="E67" s="1431"/>
      <c r="F67" s="1431"/>
      <c r="G67" s="1431"/>
      <c r="H67" s="1431"/>
      <c r="I67" s="1431"/>
      <c r="J67" s="1431"/>
      <c r="K67" s="1431"/>
      <c r="L67" s="1432"/>
      <c r="M67" s="1372"/>
      <c r="N67" s="1373"/>
      <c r="O67" s="1373"/>
      <c r="P67" s="1373"/>
      <c r="Q67" s="1373"/>
      <c r="R67" s="1441"/>
      <c r="S67" s="1373"/>
      <c r="T67" s="1373"/>
      <c r="U67" s="1373"/>
      <c r="V67" s="1373"/>
      <c r="W67" s="1441"/>
      <c r="X67" s="1373"/>
      <c r="Y67" s="1373"/>
      <c r="Z67" s="1373"/>
      <c r="AA67" s="1373"/>
      <c r="AB67" s="1451" t="s">
        <v>619</v>
      </c>
      <c r="AC67" s="1452"/>
      <c r="AD67" s="1452"/>
      <c r="AE67" s="1452"/>
      <c r="AF67" s="1452"/>
      <c r="AG67" s="1438"/>
      <c r="AH67" s="1373"/>
      <c r="AI67" s="1373"/>
      <c r="AJ67" s="1373"/>
      <c r="AK67" s="1373"/>
      <c r="AL67" s="1441"/>
      <c r="AM67" s="1373"/>
      <c r="AN67" s="1373"/>
      <c r="AO67" s="1373"/>
      <c r="AP67" s="1373"/>
      <c r="AQ67" s="1373"/>
      <c r="AR67" s="1373"/>
      <c r="AS67" s="1373"/>
      <c r="AT67" s="1448"/>
      <c r="AU67" s="1449"/>
      <c r="AV67" s="1449"/>
      <c r="AW67" s="1449"/>
      <c r="AX67" s="1449"/>
      <c r="AY67" s="1450"/>
      <c r="AZ67" s="1581" t="s">
        <v>619</v>
      </c>
      <c r="BA67" s="1582"/>
      <c r="BB67" s="1372"/>
      <c r="BC67" s="1373"/>
      <c r="BD67" s="1374"/>
      <c r="BE67" s="1590"/>
      <c r="BF67" s="1449"/>
      <c r="BG67" s="1449"/>
      <c r="BH67" s="1591"/>
      <c r="BI67" s="1430"/>
      <c r="BJ67" s="1431"/>
      <c r="BK67" s="1431"/>
      <c r="BL67" s="1431"/>
      <c r="BM67" s="1432"/>
    </row>
    <row r="68" spans="1:65" s="566" customFormat="1" ht="25.5" customHeight="1">
      <c r="A68" s="1491"/>
      <c r="B68" s="1064"/>
      <c r="C68" s="1069" t="s">
        <v>309</v>
      </c>
      <c r="D68" s="1070"/>
      <c r="E68" s="1070"/>
      <c r="F68" s="1070"/>
      <c r="G68" s="1070"/>
      <c r="H68" s="1070"/>
      <c r="I68" s="1070"/>
      <c r="J68" s="1070"/>
      <c r="K68" s="1070"/>
      <c r="L68" s="1071"/>
      <c r="M68" s="1403"/>
      <c r="N68" s="1404"/>
      <c r="O68" s="1404"/>
      <c r="P68" s="1404"/>
      <c r="Q68" s="605" t="s">
        <v>329</v>
      </c>
      <c r="R68" s="1433"/>
      <c r="S68" s="1404"/>
      <c r="T68" s="1404"/>
      <c r="U68" s="1404"/>
      <c r="V68" s="623" t="s">
        <v>329</v>
      </c>
      <c r="W68" s="1433"/>
      <c r="X68" s="1404"/>
      <c r="Y68" s="1404"/>
      <c r="Z68" s="1404"/>
      <c r="AA68" s="623" t="s">
        <v>329</v>
      </c>
      <c r="AB68" s="1433"/>
      <c r="AC68" s="1404"/>
      <c r="AD68" s="1404"/>
      <c r="AE68" s="1404"/>
      <c r="AF68" s="605" t="s">
        <v>329</v>
      </c>
      <c r="AG68" s="1408"/>
      <c r="AH68" s="1404"/>
      <c r="AI68" s="1404"/>
      <c r="AJ68" s="1404"/>
      <c r="AK68" s="605" t="s">
        <v>329</v>
      </c>
      <c r="AL68" s="1433">
        <f>ROUNDUP((AG68*0.5),0)</f>
        <v>0</v>
      </c>
      <c r="AM68" s="1404"/>
      <c r="AN68" s="1404"/>
      <c r="AO68" s="1404"/>
      <c r="AP68" s="1404"/>
      <c r="AQ68" s="1404"/>
      <c r="AR68" s="1404"/>
      <c r="AS68" s="623" t="s">
        <v>329</v>
      </c>
      <c r="AT68" s="1433">
        <f>ROUNDUP((AG68*0.3),0)</f>
        <v>0</v>
      </c>
      <c r="AU68" s="1404"/>
      <c r="AV68" s="1404"/>
      <c r="AW68" s="1404"/>
      <c r="AX68" s="1404"/>
      <c r="AY68" s="623" t="s">
        <v>329</v>
      </c>
      <c r="AZ68" s="624">
        <f>ROUND((AT68*2/3),0)</f>
        <v>0</v>
      </c>
      <c r="BA68" s="625" t="s">
        <v>329</v>
      </c>
      <c r="BB68" s="1403"/>
      <c r="BC68" s="1404"/>
      <c r="BD68" s="625" t="s">
        <v>329</v>
      </c>
      <c r="BE68" s="1403"/>
      <c r="BF68" s="1404"/>
      <c r="BG68" s="1404"/>
      <c r="BH68" s="607" t="s">
        <v>618</v>
      </c>
      <c r="BI68" s="1586"/>
      <c r="BJ68" s="1467"/>
      <c r="BK68" s="1467"/>
      <c r="BL68" s="1467"/>
      <c r="BM68" s="1468"/>
    </row>
    <row r="69" spans="1:65" s="566" customFormat="1" ht="15" customHeight="1">
      <c r="A69" s="1491"/>
      <c r="B69" s="1424"/>
      <c r="C69" s="1583" t="s">
        <v>323</v>
      </c>
      <c r="D69" s="1584"/>
      <c r="E69" s="1584"/>
      <c r="F69" s="1584"/>
      <c r="G69" s="1584"/>
      <c r="H69" s="1584"/>
      <c r="I69" s="1584"/>
      <c r="J69" s="1584"/>
      <c r="K69" s="1584"/>
      <c r="L69" s="1585"/>
      <c r="M69" s="1336">
        <f>SUM(M68:P68)</f>
        <v>0</v>
      </c>
      <c r="N69" s="1337"/>
      <c r="O69" s="1337"/>
      <c r="P69" s="1337"/>
      <c r="Q69" s="609" t="s">
        <v>329</v>
      </c>
      <c r="R69" s="1340">
        <f>SUM(R68:U68)</f>
        <v>0</v>
      </c>
      <c r="S69" s="1337"/>
      <c r="T69" s="1337"/>
      <c r="U69" s="1337"/>
      <c r="V69" s="626" t="s">
        <v>329</v>
      </c>
      <c r="W69" s="1340">
        <f>SUM(W68:Z68)</f>
        <v>0</v>
      </c>
      <c r="X69" s="1337"/>
      <c r="Y69" s="1337"/>
      <c r="Z69" s="1337"/>
      <c r="AA69" s="626" t="s">
        <v>329</v>
      </c>
      <c r="AB69" s="1340">
        <f>SUM(AB68:AE68)</f>
        <v>0</v>
      </c>
      <c r="AC69" s="1337"/>
      <c r="AD69" s="1337"/>
      <c r="AE69" s="1337"/>
      <c r="AF69" s="609" t="s">
        <v>329</v>
      </c>
      <c r="AG69" s="1456">
        <f>SUM(AG68:AJ68)</f>
        <v>0</v>
      </c>
      <c r="AH69" s="1337"/>
      <c r="AI69" s="1337"/>
      <c r="AJ69" s="1337"/>
      <c r="AK69" s="609" t="s">
        <v>329</v>
      </c>
      <c r="AL69" s="1340">
        <f>SUM(AL68:AR68)</f>
        <v>0</v>
      </c>
      <c r="AM69" s="1337"/>
      <c r="AN69" s="1337"/>
      <c r="AO69" s="1337"/>
      <c r="AP69" s="1337"/>
      <c r="AQ69" s="1337"/>
      <c r="AR69" s="1337"/>
      <c r="AS69" s="626" t="s">
        <v>329</v>
      </c>
      <c r="AT69" s="1340">
        <f>SUM(AT68:AX68)</f>
        <v>0</v>
      </c>
      <c r="AU69" s="1337"/>
      <c r="AV69" s="1337"/>
      <c r="AW69" s="1337"/>
      <c r="AX69" s="1337"/>
      <c r="AY69" s="626" t="s">
        <v>329</v>
      </c>
      <c r="AZ69" s="609">
        <f>SUM(AZ68:AZ68)</f>
        <v>0</v>
      </c>
      <c r="BA69" s="627" t="s">
        <v>329</v>
      </c>
      <c r="BB69" s="1458">
        <f>SUM(BB68:BC68)</f>
        <v>0</v>
      </c>
      <c r="BC69" s="1459"/>
      <c r="BD69" s="609" t="s">
        <v>328</v>
      </c>
      <c r="BE69" s="1336">
        <f>SUM(BE68:BG68)</f>
        <v>0</v>
      </c>
      <c r="BF69" s="1337"/>
      <c r="BG69" s="1337"/>
      <c r="BH69" s="615" t="s">
        <v>328</v>
      </c>
      <c r="BI69" s="1472"/>
      <c r="BJ69" s="1473"/>
      <c r="BK69" s="1473"/>
      <c r="BL69" s="1473"/>
      <c r="BM69" s="1474"/>
    </row>
    <row r="70" spans="1:65" ht="15" customHeight="1">
      <c r="A70" s="1038" t="s">
        <v>339</v>
      </c>
      <c r="B70" s="1495" t="s">
        <v>340</v>
      </c>
      <c r="C70" s="1044" t="s">
        <v>341</v>
      </c>
      <c r="D70" s="1046"/>
      <c r="E70" s="1046"/>
      <c r="F70" s="1046"/>
      <c r="G70" s="1046"/>
      <c r="H70" s="1046"/>
      <c r="I70" s="1046"/>
      <c r="J70" s="1046"/>
      <c r="K70" s="1046"/>
      <c r="L70" s="1046"/>
      <c r="M70" s="1046"/>
      <c r="N70" s="1047"/>
      <c r="O70" s="1044" t="s">
        <v>342</v>
      </c>
      <c r="P70" s="1045"/>
      <c r="Q70" s="1045"/>
      <c r="R70" s="1045"/>
      <c r="S70" s="1045"/>
      <c r="T70" s="1045"/>
      <c r="U70" s="1045"/>
      <c r="V70" s="1045"/>
      <c r="W70" s="1045"/>
      <c r="X70" s="1465" t="s">
        <v>343</v>
      </c>
      <c r="Y70" s="1045"/>
      <c r="Z70" s="1045"/>
      <c r="AA70" s="1045"/>
      <c r="AB70" s="1045"/>
      <c r="AC70" s="1045"/>
      <c r="AD70" s="1045"/>
      <c r="AE70" s="1045"/>
      <c r="AF70" s="1487"/>
      <c r="AG70" s="1045" t="s">
        <v>751</v>
      </c>
      <c r="AH70" s="1045"/>
      <c r="AI70" s="1045"/>
      <c r="AJ70" s="1045"/>
      <c r="AK70" s="1045"/>
      <c r="AL70" s="1045"/>
      <c r="AM70" s="1045"/>
      <c r="AN70" s="1045"/>
      <c r="AO70" s="1045"/>
      <c r="AP70" s="1045"/>
      <c r="AQ70" s="1045"/>
      <c r="AR70" s="1475" t="s">
        <v>345</v>
      </c>
      <c r="AS70" s="1476"/>
      <c r="AT70" s="1476"/>
      <c r="AU70" s="1476"/>
      <c r="AV70" s="1476"/>
      <c r="AW70" s="1476"/>
      <c r="AX70" s="1476"/>
      <c r="AY70" s="1476"/>
      <c r="AZ70" s="1044" t="s">
        <v>323</v>
      </c>
      <c r="BA70" s="1046"/>
      <c r="BB70" s="1046"/>
      <c r="BC70" s="1046"/>
      <c r="BD70" s="1046"/>
      <c r="BE70" s="1046"/>
      <c r="BF70" s="1046"/>
      <c r="BG70" s="1046"/>
      <c r="BH70" s="1047"/>
      <c r="BI70" s="1577" t="s">
        <v>293</v>
      </c>
      <c r="BJ70" s="1578"/>
      <c r="BK70" s="1578"/>
      <c r="BL70" s="1578"/>
      <c r="BM70" s="1579"/>
    </row>
    <row r="71" spans="1:65" ht="15" customHeight="1">
      <c r="A71" s="1539"/>
      <c r="B71" s="1496"/>
      <c r="C71" s="1044" t="s">
        <v>346</v>
      </c>
      <c r="D71" s="1046"/>
      <c r="E71" s="1046"/>
      <c r="F71" s="1046"/>
      <c r="G71" s="1046"/>
      <c r="H71" s="1046"/>
      <c r="I71" s="1046"/>
      <c r="J71" s="1046"/>
      <c r="K71" s="1046"/>
      <c r="L71" s="1046"/>
      <c r="M71" s="1046"/>
      <c r="N71" s="1047"/>
      <c r="O71" s="1125" t="s">
        <v>332</v>
      </c>
      <c r="P71" s="1120"/>
      <c r="Q71" s="1120"/>
      <c r="R71" s="1120"/>
      <c r="S71" s="1120"/>
      <c r="T71" s="1120"/>
      <c r="U71" s="1120"/>
      <c r="V71" s="1120"/>
      <c r="W71" s="1462"/>
      <c r="X71" s="1408"/>
      <c r="Y71" s="1404"/>
      <c r="Z71" s="1404"/>
      <c r="AA71" s="1404"/>
      <c r="AB71" s="1404"/>
      <c r="AC71" s="1404"/>
      <c r="AD71" s="1404"/>
      <c r="AE71" s="1120" t="s">
        <v>608</v>
      </c>
      <c r="AF71" s="1126"/>
      <c r="AG71" s="1403"/>
      <c r="AH71" s="1404"/>
      <c r="AI71" s="1404"/>
      <c r="AJ71" s="1404"/>
      <c r="AK71" s="1404"/>
      <c r="AL71" s="1404"/>
      <c r="AM71" s="1404"/>
      <c r="AN71" s="1404"/>
      <c r="AO71" s="1404"/>
      <c r="AP71" s="1463" t="s">
        <v>608</v>
      </c>
      <c r="AQ71" s="1464"/>
      <c r="AR71" s="1403"/>
      <c r="AS71" s="1404"/>
      <c r="AT71" s="1404"/>
      <c r="AU71" s="1404"/>
      <c r="AV71" s="1404"/>
      <c r="AW71" s="1404"/>
      <c r="AX71" s="1463" t="s">
        <v>608</v>
      </c>
      <c r="AY71" s="1464"/>
      <c r="AZ71" s="1336">
        <f>X71+AG71+AR71</f>
        <v>0</v>
      </c>
      <c r="BA71" s="1337"/>
      <c r="BB71" s="1337"/>
      <c r="BC71" s="1337"/>
      <c r="BD71" s="1337"/>
      <c r="BE71" s="1337"/>
      <c r="BF71" s="1337"/>
      <c r="BG71" s="1337"/>
      <c r="BH71" s="496" t="s">
        <v>347</v>
      </c>
      <c r="BI71" s="1466"/>
      <c r="BJ71" s="1467"/>
      <c r="BK71" s="1467"/>
      <c r="BL71" s="1467"/>
      <c r="BM71" s="1468"/>
    </row>
    <row r="72" spans="1:65" ht="15" customHeight="1">
      <c r="A72" s="1539"/>
      <c r="B72" s="1496"/>
      <c r="C72" s="1044" t="s">
        <v>348</v>
      </c>
      <c r="D72" s="1046"/>
      <c r="E72" s="1046"/>
      <c r="F72" s="1046"/>
      <c r="G72" s="1046"/>
      <c r="H72" s="1046"/>
      <c r="I72" s="1046"/>
      <c r="J72" s="1046"/>
      <c r="K72" s="1046"/>
      <c r="L72" s="1046"/>
      <c r="M72" s="1046"/>
      <c r="N72" s="1047"/>
      <c r="O72" s="1125" t="s">
        <v>332</v>
      </c>
      <c r="P72" s="1120"/>
      <c r="Q72" s="1120"/>
      <c r="R72" s="1120"/>
      <c r="S72" s="1120"/>
      <c r="T72" s="1120"/>
      <c r="U72" s="1120"/>
      <c r="V72" s="1120"/>
      <c r="W72" s="1462"/>
      <c r="X72" s="1408"/>
      <c r="Y72" s="1404"/>
      <c r="Z72" s="1404"/>
      <c r="AA72" s="1404"/>
      <c r="AB72" s="1404"/>
      <c r="AC72" s="1404"/>
      <c r="AD72" s="1404"/>
      <c r="AE72" s="1120" t="s">
        <v>608</v>
      </c>
      <c r="AF72" s="1126"/>
      <c r="AG72" s="1403"/>
      <c r="AH72" s="1404"/>
      <c r="AI72" s="1404"/>
      <c r="AJ72" s="1404"/>
      <c r="AK72" s="1404"/>
      <c r="AL72" s="1404"/>
      <c r="AM72" s="1404"/>
      <c r="AN72" s="1404"/>
      <c r="AO72" s="1404"/>
      <c r="AP72" s="1463" t="s">
        <v>347</v>
      </c>
      <c r="AQ72" s="1464"/>
      <c r="AR72" s="1403"/>
      <c r="AS72" s="1404"/>
      <c r="AT72" s="1404"/>
      <c r="AU72" s="1404"/>
      <c r="AV72" s="1404"/>
      <c r="AW72" s="1404"/>
      <c r="AX72" s="1463" t="s">
        <v>608</v>
      </c>
      <c r="AY72" s="1464"/>
      <c r="AZ72" s="1336">
        <f>X72+AG72+AR72</f>
        <v>0</v>
      </c>
      <c r="BA72" s="1337"/>
      <c r="BB72" s="1337"/>
      <c r="BC72" s="1337"/>
      <c r="BD72" s="1337"/>
      <c r="BE72" s="1337"/>
      <c r="BF72" s="1337"/>
      <c r="BG72" s="1337"/>
      <c r="BH72" s="496" t="s">
        <v>347</v>
      </c>
      <c r="BI72" s="1469"/>
      <c r="BJ72" s="1470"/>
      <c r="BK72" s="1470"/>
      <c r="BL72" s="1470"/>
      <c r="BM72" s="1471"/>
    </row>
    <row r="73" spans="1:65" ht="15" customHeight="1">
      <c r="A73" s="1539"/>
      <c r="B73" s="1496"/>
      <c r="C73" s="1333" t="s">
        <v>349</v>
      </c>
      <c r="D73" s="1493"/>
      <c r="E73" s="1493"/>
      <c r="F73" s="1493"/>
      <c r="G73" s="1493"/>
      <c r="H73" s="1493"/>
      <c r="I73" s="1493"/>
      <c r="J73" s="1493"/>
      <c r="K73" s="1493"/>
      <c r="L73" s="1493"/>
      <c r="M73" s="1493"/>
      <c r="N73" s="1494"/>
      <c r="O73" s="1480"/>
      <c r="P73" s="1463"/>
      <c r="Q73" s="1463"/>
      <c r="R73" s="1463"/>
      <c r="S73" s="1463"/>
      <c r="T73" s="1463"/>
      <c r="U73" s="1463"/>
      <c r="V73" s="1120" t="s">
        <v>608</v>
      </c>
      <c r="W73" s="1462"/>
      <c r="X73" s="1456">
        <f>SUM(X71:AE72)</f>
        <v>0</v>
      </c>
      <c r="Y73" s="1337"/>
      <c r="Z73" s="1337"/>
      <c r="AA73" s="1337"/>
      <c r="AB73" s="1337"/>
      <c r="AC73" s="1337"/>
      <c r="AD73" s="1337"/>
      <c r="AE73" s="1481" t="s">
        <v>608</v>
      </c>
      <c r="AF73" s="1482"/>
      <c r="AG73" s="1336">
        <f>AG71+AG72</f>
        <v>0</v>
      </c>
      <c r="AH73" s="1337"/>
      <c r="AI73" s="1337"/>
      <c r="AJ73" s="1337"/>
      <c r="AK73" s="1337"/>
      <c r="AL73" s="1337"/>
      <c r="AM73" s="1337"/>
      <c r="AN73" s="1337"/>
      <c r="AO73" s="1337"/>
      <c r="AP73" s="1483" t="s">
        <v>347</v>
      </c>
      <c r="AQ73" s="1484"/>
      <c r="AR73" s="1336">
        <f>AR71+AR72</f>
        <v>0</v>
      </c>
      <c r="AS73" s="1337"/>
      <c r="AT73" s="1337"/>
      <c r="AU73" s="1337"/>
      <c r="AV73" s="1337"/>
      <c r="AW73" s="1337"/>
      <c r="AX73" s="1485" t="s">
        <v>347</v>
      </c>
      <c r="AY73" s="1486"/>
      <c r="AZ73" s="1336">
        <f>X73+AG73+AR73</f>
        <v>0</v>
      </c>
      <c r="BA73" s="1337"/>
      <c r="BB73" s="1337"/>
      <c r="BC73" s="1337"/>
      <c r="BD73" s="1337"/>
      <c r="BE73" s="1337"/>
      <c r="BF73" s="1337"/>
      <c r="BG73" s="1337"/>
      <c r="BH73" s="496" t="s">
        <v>347</v>
      </c>
      <c r="BI73" s="1469"/>
      <c r="BJ73" s="1470"/>
      <c r="BK73" s="1470"/>
      <c r="BL73" s="1470"/>
      <c r="BM73" s="1471"/>
    </row>
    <row r="74" spans="1:65" ht="15" customHeight="1">
      <c r="A74" s="1539"/>
      <c r="B74" s="1496"/>
      <c r="C74" s="1044" t="s">
        <v>350</v>
      </c>
      <c r="D74" s="1046"/>
      <c r="E74" s="1046"/>
      <c r="F74" s="1046"/>
      <c r="G74" s="1046"/>
      <c r="H74" s="1046"/>
      <c r="I74" s="1046"/>
      <c r="J74" s="1046"/>
      <c r="K74" s="1046"/>
      <c r="L74" s="1046"/>
      <c r="M74" s="1046"/>
      <c r="N74" s="1047"/>
      <c r="O74" s="1125" t="s">
        <v>332</v>
      </c>
      <c r="P74" s="1120"/>
      <c r="Q74" s="1120"/>
      <c r="R74" s="1120"/>
      <c r="S74" s="1120"/>
      <c r="T74" s="1120"/>
      <c r="U74" s="1120"/>
      <c r="V74" s="1120"/>
      <c r="W74" s="1462"/>
      <c r="X74" s="1408"/>
      <c r="Y74" s="1404"/>
      <c r="Z74" s="1404"/>
      <c r="AA74" s="1404"/>
      <c r="AB74" s="1404"/>
      <c r="AC74" s="1404"/>
      <c r="AD74" s="1404"/>
      <c r="AE74" s="1120" t="s">
        <v>608</v>
      </c>
      <c r="AF74" s="1126"/>
      <c r="AG74" s="1403"/>
      <c r="AH74" s="1404"/>
      <c r="AI74" s="1404"/>
      <c r="AJ74" s="1404"/>
      <c r="AK74" s="1404"/>
      <c r="AL74" s="1404"/>
      <c r="AM74" s="1404"/>
      <c r="AN74" s="1404"/>
      <c r="AO74" s="1404"/>
      <c r="AP74" s="1463" t="s">
        <v>347</v>
      </c>
      <c r="AQ74" s="1464"/>
      <c r="AR74" s="1403"/>
      <c r="AS74" s="1404"/>
      <c r="AT74" s="1404"/>
      <c r="AU74" s="1404"/>
      <c r="AV74" s="1404"/>
      <c r="AW74" s="1404"/>
      <c r="AX74" s="1463" t="s">
        <v>608</v>
      </c>
      <c r="AY74" s="1464"/>
      <c r="AZ74" s="1458">
        <f>X74+AG74+AR74</f>
        <v>0</v>
      </c>
      <c r="BA74" s="1459"/>
      <c r="BB74" s="1459"/>
      <c r="BC74" s="1459"/>
      <c r="BD74" s="1459"/>
      <c r="BE74" s="1459"/>
      <c r="BF74" s="1459"/>
      <c r="BG74" s="1459"/>
      <c r="BH74" s="628" t="s">
        <v>347</v>
      </c>
      <c r="BI74" s="1469"/>
      <c r="BJ74" s="1470"/>
      <c r="BK74" s="1470"/>
      <c r="BL74" s="1470"/>
      <c r="BM74" s="1471"/>
    </row>
    <row r="75" spans="1:65" ht="15" customHeight="1">
      <c r="A75" s="1540"/>
      <c r="B75" s="1041" t="s">
        <v>351</v>
      </c>
      <c r="C75" s="1044" t="s">
        <v>341</v>
      </c>
      <c r="D75" s="1046"/>
      <c r="E75" s="1046"/>
      <c r="F75" s="1046"/>
      <c r="G75" s="1046"/>
      <c r="H75" s="1046"/>
      <c r="I75" s="1046"/>
      <c r="J75" s="1046"/>
      <c r="K75" s="1046"/>
      <c r="L75" s="1046"/>
      <c r="M75" s="1046"/>
      <c r="N75" s="1047"/>
      <c r="O75" s="1044" t="s">
        <v>342</v>
      </c>
      <c r="P75" s="1045"/>
      <c r="Q75" s="1045"/>
      <c r="R75" s="1045"/>
      <c r="S75" s="1045"/>
      <c r="T75" s="1045"/>
      <c r="U75" s="1045"/>
      <c r="V75" s="1045"/>
      <c r="W75" s="1576"/>
      <c r="X75" s="1465" t="s">
        <v>343</v>
      </c>
      <c r="Y75" s="1045"/>
      <c r="Z75" s="1045"/>
      <c r="AA75" s="1045"/>
      <c r="AB75" s="1045"/>
      <c r="AC75" s="1045"/>
      <c r="AD75" s="1045"/>
      <c r="AE75" s="1045"/>
      <c r="AF75" s="1487"/>
      <c r="AG75" s="1045" t="s">
        <v>344</v>
      </c>
      <c r="AH75" s="1045"/>
      <c r="AI75" s="1045"/>
      <c r="AJ75" s="1045"/>
      <c r="AK75" s="1045"/>
      <c r="AL75" s="1045"/>
      <c r="AM75" s="1045"/>
      <c r="AN75" s="1045"/>
      <c r="AO75" s="1045"/>
      <c r="AP75" s="1045"/>
      <c r="AQ75" s="1045"/>
      <c r="AR75" s="1475" t="s">
        <v>345</v>
      </c>
      <c r="AS75" s="1476"/>
      <c r="AT75" s="1476"/>
      <c r="AU75" s="1476"/>
      <c r="AV75" s="1476"/>
      <c r="AW75" s="1476"/>
      <c r="AX75" s="1476"/>
      <c r="AY75" s="1476"/>
      <c r="AZ75" s="1044" t="s">
        <v>323</v>
      </c>
      <c r="BA75" s="1046"/>
      <c r="BB75" s="1046"/>
      <c r="BC75" s="1046"/>
      <c r="BD75" s="1046"/>
      <c r="BE75" s="1046"/>
      <c r="BF75" s="1046"/>
      <c r="BG75" s="1046"/>
      <c r="BH75" s="1047"/>
      <c r="BI75" s="1469"/>
      <c r="BJ75" s="1470"/>
      <c r="BK75" s="1470"/>
      <c r="BL75" s="1470"/>
      <c r="BM75" s="1471"/>
    </row>
    <row r="76" spans="1:65" ht="15" customHeight="1">
      <c r="A76" s="1540"/>
      <c r="B76" s="1042"/>
      <c r="C76" s="1333" t="s">
        <v>352</v>
      </c>
      <c r="D76" s="1493"/>
      <c r="E76" s="1493"/>
      <c r="F76" s="1493"/>
      <c r="G76" s="1493"/>
      <c r="H76" s="1493"/>
      <c r="I76" s="1493"/>
      <c r="J76" s="1493"/>
      <c r="K76" s="1493"/>
      <c r="L76" s="1493"/>
      <c r="M76" s="1493"/>
      <c r="N76" s="1494"/>
      <c r="O76" s="1403"/>
      <c r="P76" s="1404"/>
      <c r="Q76" s="1404"/>
      <c r="R76" s="1404"/>
      <c r="S76" s="1404"/>
      <c r="T76" s="1404"/>
      <c r="U76" s="1404"/>
      <c r="V76" s="1404" t="s">
        <v>608</v>
      </c>
      <c r="W76" s="1497"/>
      <c r="X76" s="1408"/>
      <c r="Y76" s="1404"/>
      <c r="Z76" s="1404"/>
      <c r="AA76" s="1404"/>
      <c r="AB76" s="1404"/>
      <c r="AC76" s="1404"/>
      <c r="AD76" s="1404"/>
      <c r="AE76" s="1404" t="s">
        <v>608</v>
      </c>
      <c r="AF76" s="1490"/>
      <c r="AG76" s="1403"/>
      <c r="AH76" s="1404"/>
      <c r="AI76" s="1404"/>
      <c r="AJ76" s="1404"/>
      <c r="AK76" s="1404"/>
      <c r="AL76" s="1404"/>
      <c r="AM76" s="1404"/>
      <c r="AN76" s="1404"/>
      <c r="AO76" s="1404"/>
      <c r="AP76" s="1404" t="s">
        <v>608</v>
      </c>
      <c r="AQ76" s="1490"/>
      <c r="AR76" s="1403"/>
      <c r="AS76" s="1404"/>
      <c r="AT76" s="1404"/>
      <c r="AU76" s="1404"/>
      <c r="AV76" s="1404"/>
      <c r="AW76" s="1404"/>
      <c r="AX76" s="1404" t="s">
        <v>608</v>
      </c>
      <c r="AY76" s="1490"/>
      <c r="AZ76" s="1336">
        <f>X76+AG76+AR76</f>
        <v>0</v>
      </c>
      <c r="BA76" s="1337"/>
      <c r="BB76" s="1337"/>
      <c r="BC76" s="1337"/>
      <c r="BD76" s="1337"/>
      <c r="BE76" s="1337"/>
      <c r="BF76" s="1337"/>
      <c r="BG76" s="1337"/>
      <c r="BH76" s="627" t="s">
        <v>347</v>
      </c>
      <c r="BI76" s="1469"/>
      <c r="BJ76" s="1470"/>
      <c r="BK76" s="1470"/>
      <c r="BL76" s="1470"/>
      <c r="BM76" s="1471"/>
    </row>
    <row r="77" spans="1:65" ht="15" customHeight="1">
      <c r="A77" s="1540"/>
      <c r="B77" s="1042"/>
      <c r="C77" s="1041" t="s">
        <v>353</v>
      </c>
      <c r="D77" s="1044" t="s">
        <v>354</v>
      </c>
      <c r="E77" s="1046"/>
      <c r="F77" s="1046"/>
      <c r="G77" s="1046"/>
      <c r="H77" s="1046"/>
      <c r="I77" s="1046"/>
      <c r="J77" s="1046"/>
      <c r="K77" s="1046"/>
      <c r="L77" s="1046"/>
      <c r="M77" s="1046"/>
      <c r="N77" s="1047"/>
      <c r="O77" s="1044" t="s">
        <v>617</v>
      </c>
      <c r="P77" s="1045"/>
      <c r="Q77" s="1045"/>
      <c r="R77" s="1045"/>
      <c r="S77" s="1045"/>
      <c r="T77" s="1045"/>
      <c r="U77" s="1045"/>
      <c r="V77" s="1045"/>
      <c r="W77" s="1045"/>
      <c r="X77" s="1045"/>
      <c r="Y77" s="1045"/>
      <c r="Z77" s="1045"/>
      <c r="AA77" s="1045"/>
      <c r="AB77" s="1045"/>
      <c r="AC77" s="1045"/>
      <c r="AD77" s="1045"/>
      <c r="AE77" s="1045"/>
      <c r="AF77" s="1487"/>
      <c r="AG77" s="629"/>
      <c r="AH77" s="630"/>
      <c r="AI77" s="630"/>
      <c r="AJ77" s="630"/>
      <c r="AK77" s="630"/>
      <c r="AL77" s="630"/>
      <c r="AM77" s="630"/>
      <c r="AN77" s="630"/>
      <c r="AO77" s="630"/>
      <c r="AP77" s="630"/>
      <c r="AQ77" s="530"/>
      <c r="AR77" s="530"/>
      <c r="AS77" s="530"/>
      <c r="AT77" s="530"/>
      <c r="AU77" s="530"/>
      <c r="AV77" s="530"/>
      <c r="AW77" s="530"/>
      <c r="AX77" s="530"/>
      <c r="AY77" s="530"/>
      <c r="AZ77" s="530"/>
      <c r="BA77" s="530"/>
      <c r="BB77" s="530"/>
      <c r="BC77" s="530"/>
      <c r="BD77" s="530"/>
      <c r="BE77" s="530"/>
      <c r="BF77" s="530"/>
      <c r="BG77" s="530"/>
      <c r="BH77" s="531"/>
      <c r="BI77" s="1469"/>
      <c r="BJ77" s="1470"/>
      <c r="BK77" s="1470"/>
      <c r="BL77" s="1470"/>
      <c r="BM77" s="1471"/>
    </row>
    <row r="78" spans="1:65" ht="15" customHeight="1">
      <c r="A78" s="1540"/>
      <c r="B78" s="1042"/>
      <c r="C78" s="1042"/>
      <c r="D78" s="1125"/>
      <c r="E78" s="1488"/>
      <c r="F78" s="1488"/>
      <c r="G78" s="1488"/>
      <c r="H78" s="1488"/>
      <c r="I78" s="1488"/>
      <c r="J78" s="1488"/>
      <c r="K78" s="1488"/>
      <c r="L78" s="1488"/>
      <c r="M78" s="1488"/>
      <c r="N78" s="1489"/>
      <c r="O78" s="1403"/>
      <c r="P78" s="1404"/>
      <c r="Q78" s="1404"/>
      <c r="R78" s="1404"/>
      <c r="S78" s="1404"/>
      <c r="T78" s="1404"/>
      <c r="U78" s="1404"/>
      <c r="V78" s="1404"/>
      <c r="W78" s="1404"/>
      <c r="X78" s="1404"/>
      <c r="Y78" s="1404"/>
      <c r="Z78" s="1404"/>
      <c r="AA78" s="1404"/>
      <c r="AB78" s="1404"/>
      <c r="AC78" s="1404"/>
      <c r="AD78" s="1404"/>
      <c r="AE78" s="1404" t="s">
        <v>355</v>
      </c>
      <c r="AF78" s="1490"/>
      <c r="AG78" s="631"/>
      <c r="AH78" s="813"/>
      <c r="AI78" s="813"/>
      <c r="AJ78" s="813"/>
      <c r="AK78" s="813"/>
      <c r="AL78" s="813"/>
      <c r="AM78" s="814"/>
      <c r="AN78" s="814"/>
      <c r="AO78" s="814"/>
      <c r="AP78" s="814"/>
      <c r="AQ78" s="532"/>
      <c r="AR78" s="532"/>
      <c r="AS78" s="532"/>
      <c r="AT78" s="532"/>
      <c r="AU78" s="532"/>
      <c r="AV78" s="532"/>
      <c r="AW78" s="532"/>
      <c r="AX78" s="532"/>
      <c r="AY78" s="532"/>
      <c r="AZ78" s="532"/>
      <c r="BA78" s="532"/>
      <c r="BB78" s="532"/>
      <c r="BC78" s="532"/>
      <c r="BD78" s="532"/>
      <c r="BE78" s="532"/>
      <c r="BF78" s="532"/>
      <c r="BG78" s="532"/>
      <c r="BH78" s="533"/>
      <c r="BI78" s="1469"/>
      <c r="BJ78" s="1470"/>
      <c r="BK78" s="1470"/>
      <c r="BL78" s="1470"/>
      <c r="BM78" s="1471"/>
    </row>
    <row r="79" spans="1:65" ht="15" customHeight="1">
      <c r="A79" s="1540"/>
      <c r="B79" s="1042"/>
      <c r="C79" s="1042"/>
      <c r="D79" s="1125"/>
      <c r="E79" s="1488"/>
      <c r="F79" s="1488"/>
      <c r="G79" s="1488"/>
      <c r="H79" s="1488"/>
      <c r="I79" s="1488"/>
      <c r="J79" s="1488"/>
      <c r="K79" s="1488"/>
      <c r="L79" s="1488"/>
      <c r="M79" s="1488"/>
      <c r="N79" s="1489"/>
      <c r="O79" s="1403"/>
      <c r="P79" s="1404"/>
      <c r="Q79" s="1404"/>
      <c r="R79" s="1404"/>
      <c r="S79" s="1404"/>
      <c r="T79" s="1404"/>
      <c r="U79" s="1404"/>
      <c r="V79" s="1404"/>
      <c r="W79" s="1404"/>
      <c r="X79" s="1404"/>
      <c r="Y79" s="1404"/>
      <c r="Z79" s="1404"/>
      <c r="AA79" s="1404"/>
      <c r="AB79" s="1404"/>
      <c r="AC79" s="1404"/>
      <c r="AD79" s="1404"/>
      <c r="AE79" s="1404" t="s">
        <v>355</v>
      </c>
      <c r="AF79" s="1490"/>
      <c r="AG79" s="632"/>
      <c r="AH79" s="815"/>
      <c r="AI79" s="815"/>
      <c r="AJ79" s="815"/>
      <c r="AK79" s="815"/>
      <c r="AL79" s="815"/>
      <c r="AM79" s="202"/>
      <c r="AN79" s="202"/>
      <c r="AO79" s="202"/>
      <c r="AP79" s="202"/>
      <c r="AQ79" s="532"/>
      <c r="AR79" s="532"/>
      <c r="AS79" s="532"/>
      <c r="AT79" s="532"/>
      <c r="AU79" s="532"/>
      <c r="AV79" s="532"/>
      <c r="AW79" s="532"/>
      <c r="AX79" s="532"/>
      <c r="AY79" s="532"/>
      <c r="AZ79" s="532"/>
      <c r="BA79" s="532"/>
      <c r="BB79" s="532"/>
      <c r="BC79" s="532"/>
      <c r="BD79" s="532"/>
      <c r="BE79" s="532"/>
      <c r="BF79" s="532"/>
      <c r="BG79" s="532"/>
      <c r="BH79" s="533"/>
      <c r="BI79" s="1469"/>
      <c r="BJ79" s="1470"/>
      <c r="BK79" s="1470"/>
      <c r="BL79" s="1470"/>
      <c r="BM79" s="1471"/>
    </row>
    <row r="80" spans="1:65" ht="15" customHeight="1">
      <c r="A80" s="1540"/>
      <c r="B80" s="1042"/>
      <c r="C80" s="1043"/>
      <c r="D80" s="1125"/>
      <c r="E80" s="1488"/>
      <c r="F80" s="1488"/>
      <c r="G80" s="1488"/>
      <c r="H80" s="1488"/>
      <c r="I80" s="1488"/>
      <c r="J80" s="1488"/>
      <c r="K80" s="1488"/>
      <c r="L80" s="1488"/>
      <c r="M80" s="1488"/>
      <c r="N80" s="1489"/>
      <c r="O80" s="1403"/>
      <c r="P80" s="1404"/>
      <c r="Q80" s="1404"/>
      <c r="R80" s="1404"/>
      <c r="S80" s="1404"/>
      <c r="T80" s="1404"/>
      <c r="U80" s="1404"/>
      <c r="V80" s="1404"/>
      <c r="W80" s="1404"/>
      <c r="X80" s="1404"/>
      <c r="Y80" s="1404"/>
      <c r="Z80" s="1404"/>
      <c r="AA80" s="1404"/>
      <c r="AB80" s="1404"/>
      <c r="AC80" s="1404"/>
      <c r="AD80" s="1404"/>
      <c r="AE80" s="1404" t="s">
        <v>355</v>
      </c>
      <c r="AF80" s="1490"/>
      <c r="AG80" s="517"/>
      <c r="AH80" s="517"/>
      <c r="AI80" s="517"/>
      <c r="AJ80" s="517"/>
      <c r="AK80" s="517"/>
      <c r="AL80" s="517"/>
      <c r="AM80" s="470"/>
      <c r="AN80" s="470"/>
      <c r="AO80" s="470"/>
      <c r="AP80" s="470"/>
      <c r="AQ80" s="534"/>
      <c r="AR80" s="534"/>
      <c r="AS80" s="534"/>
      <c r="AT80" s="534"/>
      <c r="AU80" s="534"/>
      <c r="AV80" s="534"/>
      <c r="AW80" s="534"/>
      <c r="AX80" s="534"/>
      <c r="AY80" s="534"/>
      <c r="AZ80" s="534"/>
      <c r="BA80" s="534"/>
      <c r="BB80" s="534"/>
      <c r="BC80" s="534"/>
      <c r="BD80" s="534"/>
      <c r="BE80" s="534"/>
      <c r="BF80" s="534"/>
      <c r="BG80" s="534"/>
      <c r="BH80" s="535"/>
      <c r="BI80" s="1469"/>
      <c r="BJ80" s="1470"/>
      <c r="BK80" s="1470"/>
      <c r="BL80" s="1470"/>
      <c r="BM80" s="1471"/>
    </row>
    <row r="81" spans="1:65" ht="15" customHeight="1">
      <c r="A81" s="1540"/>
      <c r="B81" s="1491"/>
      <c r="C81" s="1041" t="s">
        <v>356</v>
      </c>
      <c r="D81" s="1044" t="s">
        <v>341</v>
      </c>
      <c r="E81" s="1045"/>
      <c r="F81" s="1045"/>
      <c r="G81" s="1045"/>
      <c r="H81" s="1045"/>
      <c r="I81" s="1045"/>
      <c r="J81" s="1045"/>
      <c r="K81" s="1045"/>
      <c r="L81" s="1045"/>
      <c r="M81" s="1045"/>
      <c r="N81" s="1487"/>
      <c r="O81" s="1044" t="s">
        <v>616</v>
      </c>
      <c r="P81" s="1045"/>
      <c r="Q81" s="1045"/>
      <c r="R81" s="1045"/>
      <c r="S81" s="1045"/>
      <c r="T81" s="1045"/>
      <c r="U81" s="1045"/>
      <c r="V81" s="1045"/>
      <c r="W81" s="1487"/>
      <c r="X81" s="1044" t="s">
        <v>615</v>
      </c>
      <c r="Y81" s="1045"/>
      <c r="Z81" s="1045"/>
      <c r="AA81" s="1045"/>
      <c r="AB81" s="1045"/>
      <c r="AC81" s="1045"/>
      <c r="AD81" s="1045"/>
      <c r="AE81" s="1045"/>
      <c r="AF81" s="1487"/>
      <c r="AG81" s="1044" t="s">
        <v>614</v>
      </c>
      <c r="AH81" s="1045"/>
      <c r="AI81" s="1045"/>
      <c r="AJ81" s="1045"/>
      <c r="AK81" s="1045"/>
      <c r="AL81" s="1045"/>
      <c r="AM81" s="1045"/>
      <c r="AN81" s="1045"/>
      <c r="AO81" s="1045"/>
      <c r="AP81" s="1045"/>
      <c r="AQ81" s="1487"/>
      <c r="AR81" s="1044" t="s">
        <v>613</v>
      </c>
      <c r="AS81" s="1045"/>
      <c r="AT81" s="1045"/>
      <c r="AU81" s="1045"/>
      <c r="AV81" s="1045"/>
      <c r="AW81" s="1045"/>
      <c r="AX81" s="1045"/>
      <c r="AY81" s="1487"/>
      <c r="AZ81" s="1044" t="s">
        <v>612</v>
      </c>
      <c r="BA81" s="1045"/>
      <c r="BB81" s="1045"/>
      <c r="BC81" s="1045"/>
      <c r="BD81" s="1045"/>
      <c r="BE81" s="1045"/>
      <c r="BF81" s="1045"/>
      <c r="BG81" s="1045"/>
      <c r="BH81" s="1487"/>
      <c r="BI81" s="1469"/>
      <c r="BJ81" s="1470"/>
      <c r="BK81" s="1470"/>
      <c r="BL81" s="1470"/>
      <c r="BM81" s="1471"/>
    </row>
    <row r="82" spans="1:65" ht="15" customHeight="1">
      <c r="A82" s="1540"/>
      <c r="B82" s="1491"/>
      <c r="C82" s="1042"/>
      <c r="D82" s="1498" t="s">
        <v>357</v>
      </c>
      <c r="E82" s="1488"/>
      <c r="F82" s="1488"/>
      <c r="G82" s="1488"/>
      <c r="H82" s="1488"/>
      <c r="I82" s="1488"/>
      <c r="J82" s="1488"/>
      <c r="K82" s="1488"/>
      <c r="L82" s="1488"/>
      <c r="M82" s="1488"/>
      <c r="N82" s="1489"/>
      <c r="O82" s="1499"/>
      <c r="P82" s="1500"/>
      <c r="Q82" s="1500"/>
      <c r="R82" s="1500"/>
      <c r="S82" s="1500"/>
      <c r="T82" s="1500"/>
      <c r="U82" s="1500"/>
      <c r="V82" s="1404" t="s">
        <v>355</v>
      </c>
      <c r="W82" s="1490"/>
      <c r="X82" s="1499"/>
      <c r="Y82" s="1500"/>
      <c r="Z82" s="1500"/>
      <c r="AA82" s="1500"/>
      <c r="AB82" s="1500"/>
      <c r="AC82" s="1500"/>
      <c r="AD82" s="1500"/>
      <c r="AE82" s="1404" t="s">
        <v>355</v>
      </c>
      <c r="AF82" s="1490"/>
      <c r="AG82" s="1403"/>
      <c r="AH82" s="1404"/>
      <c r="AI82" s="1404"/>
      <c r="AJ82" s="1404"/>
      <c r="AK82" s="1404"/>
      <c r="AL82" s="1404"/>
      <c r="AM82" s="1404"/>
      <c r="AN82" s="1404"/>
      <c r="AO82" s="1404"/>
      <c r="AP82" s="1404" t="s">
        <v>355</v>
      </c>
      <c r="AQ82" s="1490"/>
      <c r="AR82" s="1403"/>
      <c r="AS82" s="1404"/>
      <c r="AT82" s="1404"/>
      <c r="AU82" s="1404"/>
      <c r="AV82" s="1404"/>
      <c r="AW82" s="1404"/>
      <c r="AX82" s="1404" t="s">
        <v>355</v>
      </c>
      <c r="AY82" s="1490"/>
      <c r="AZ82" s="1403"/>
      <c r="BA82" s="1404"/>
      <c r="BB82" s="1404"/>
      <c r="BC82" s="1404"/>
      <c r="BD82" s="1404"/>
      <c r="BE82" s="1404"/>
      <c r="BF82" s="1404"/>
      <c r="BG82" s="1404" t="s">
        <v>355</v>
      </c>
      <c r="BH82" s="1490"/>
      <c r="BI82" s="1469"/>
      <c r="BJ82" s="1470"/>
      <c r="BK82" s="1470"/>
      <c r="BL82" s="1470"/>
      <c r="BM82" s="1471"/>
    </row>
    <row r="83" spans="1:65" ht="15" customHeight="1">
      <c r="A83" s="1540"/>
      <c r="B83" s="1491"/>
      <c r="C83" s="1042"/>
      <c r="D83" s="1498" t="s">
        <v>358</v>
      </c>
      <c r="E83" s="1488"/>
      <c r="F83" s="1488"/>
      <c r="G83" s="1488"/>
      <c r="H83" s="1488"/>
      <c r="I83" s="1488"/>
      <c r="J83" s="1488"/>
      <c r="K83" s="1488"/>
      <c r="L83" s="1488"/>
      <c r="M83" s="1488"/>
      <c r="N83" s="1489"/>
      <c r="O83" s="1499"/>
      <c r="P83" s="1500"/>
      <c r="Q83" s="1500"/>
      <c r="R83" s="1500"/>
      <c r="S83" s="1500"/>
      <c r="T83" s="1500"/>
      <c r="U83" s="1500"/>
      <c r="V83" s="1404" t="s">
        <v>355</v>
      </c>
      <c r="W83" s="1490"/>
      <c r="X83" s="1499"/>
      <c r="Y83" s="1500"/>
      <c r="Z83" s="1500"/>
      <c r="AA83" s="1500"/>
      <c r="AB83" s="1500"/>
      <c r="AC83" s="1500"/>
      <c r="AD83" s="1500"/>
      <c r="AE83" s="1404" t="s">
        <v>355</v>
      </c>
      <c r="AF83" s="1490"/>
      <c r="AG83" s="1403"/>
      <c r="AH83" s="1404"/>
      <c r="AI83" s="1404"/>
      <c r="AJ83" s="1404"/>
      <c r="AK83" s="1404"/>
      <c r="AL83" s="1404"/>
      <c r="AM83" s="1404"/>
      <c r="AN83" s="1404"/>
      <c r="AO83" s="1404"/>
      <c r="AP83" s="1404" t="s">
        <v>355</v>
      </c>
      <c r="AQ83" s="1490"/>
      <c r="AR83" s="1403"/>
      <c r="AS83" s="1404"/>
      <c r="AT83" s="1404"/>
      <c r="AU83" s="1404"/>
      <c r="AV83" s="1404"/>
      <c r="AW83" s="1404"/>
      <c r="AX83" s="1404" t="s">
        <v>355</v>
      </c>
      <c r="AY83" s="1490"/>
      <c r="AZ83" s="1403"/>
      <c r="BA83" s="1404"/>
      <c r="BB83" s="1404"/>
      <c r="BC83" s="1404"/>
      <c r="BD83" s="1404"/>
      <c r="BE83" s="1404"/>
      <c r="BF83" s="1404"/>
      <c r="BG83" s="1404" t="s">
        <v>355</v>
      </c>
      <c r="BH83" s="1490"/>
      <c r="BI83" s="1469"/>
      <c r="BJ83" s="1470"/>
      <c r="BK83" s="1470"/>
      <c r="BL83" s="1470"/>
      <c r="BM83" s="1471"/>
    </row>
    <row r="84" spans="1:65" ht="15" customHeight="1">
      <c r="A84" s="1540"/>
      <c r="B84" s="1491"/>
      <c r="C84" s="1043"/>
      <c r="D84" s="1498" t="s">
        <v>359</v>
      </c>
      <c r="E84" s="1488"/>
      <c r="F84" s="1488"/>
      <c r="G84" s="1488"/>
      <c r="H84" s="1488"/>
      <c r="I84" s="1488"/>
      <c r="J84" s="1488"/>
      <c r="K84" s="1488"/>
      <c r="L84" s="1488"/>
      <c r="M84" s="1488"/>
      <c r="N84" s="1489"/>
      <c r="O84" s="1499"/>
      <c r="P84" s="1500"/>
      <c r="Q84" s="1500"/>
      <c r="R84" s="1500"/>
      <c r="S84" s="1500"/>
      <c r="T84" s="1500"/>
      <c r="U84" s="1500"/>
      <c r="V84" s="1404" t="s">
        <v>355</v>
      </c>
      <c r="W84" s="1490"/>
      <c r="X84" s="1499"/>
      <c r="Y84" s="1500"/>
      <c r="Z84" s="1500"/>
      <c r="AA84" s="1500"/>
      <c r="AB84" s="1500"/>
      <c r="AC84" s="1500"/>
      <c r="AD84" s="1500"/>
      <c r="AE84" s="1404" t="s">
        <v>355</v>
      </c>
      <c r="AF84" s="1490"/>
      <c r="AG84" s="1403"/>
      <c r="AH84" s="1404"/>
      <c r="AI84" s="1404"/>
      <c r="AJ84" s="1404"/>
      <c r="AK84" s="1404"/>
      <c r="AL84" s="1404"/>
      <c r="AM84" s="1404"/>
      <c r="AN84" s="1404"/>
      <c r="AO84" s="1404"/>
      <c r="AP84" s="1404" t="s">
        <v>355</v>
      </c>
      <c r="AQ84" s="1490"/>
      <c r="AR84" s="1403"/>
      <c r="AS84" s="1404"/>
      <c r="AT84" s="1404"/>
      <c r="AU84" s="1404"/>
      <c r="AV84" s="1404"/>
      <c r="AW84" s="1404"/>
      <c r="AX84" s="1404" t="s">
        <v>355</v>
      </c>
      <c r="AY84" s="1490"/>
      <c r="AZ84" s="1403"/>
      <c r="BA84" s="1404"/>
      <c r="BB84" s="1404"/>
      <c r="BC84" s="1404"/>
      <c r="BD84" s="1404"/>
      <c r="BE84" s="1404"/>
      <c r="BF84" s="1404"/>
      <c r="BG84" s="1404" t="s">
        <v>355</v>
      </c>
      <c r="BH84" s="1490"/>
      <c r="BI84" s="1469"/>
      <c r="BJ84" s="1470"/>
      <c r="BK84" s="1470"/>
      <c r="BL84" s="1470"/>
      <c r="BM84" s="1471"/>
    </row>
    <row r="85" spans="1:65" ht="15" customHeight="1">
      <c r="A85" s="1540"/>
      <c r="B85" s="1495" t="s">
        <v>360</v>
      </c>
      <c r="C85" s="1044" t="s">
        <v>361</v>
      </c>
      <c r="D85" s="1046"/>
      <c r="E85" s="1046"/>
      <c r="F85" s="1046"/>
      <c r="G85" s="1046"/>
      <c r="H85" s="1046"/>
      <c r="I85" s="1047"/>
      <c r="J85" s="1044" t="s">
        <v>362</v>
      </c>
      <c r="K85" s="1045"/>
      <c r="L85" s="1045"/>
      <c r="M85" s="1045"/>
      <c r="N85" s="1045"/>
      <c r="O85" s="1045"/>
      <c r="P85" s="1045"/>
      <c r="Q85" s="1045"/>
      <c r="R85" s="1045"/>
      <c r="S85" s="1045"/>
      <c r="T85" s="1045"/>
      <c r="U85" s="1487"/>
      <c r="V85" s="1044" t="s">
        <v>363</v>
      </c>
      <c r="W85" s="1045"/>
      <c r="X85" s="1045"/>
      <c r="Y85" s="1045"/>
      <c r="Z85" s="1045"/>
      <c r="AA85" s="1045"/>
      <c r="AB85" s="1045"/>
      <c r="AC85" s="1045"/>
      <c r="AD85" s="1045"/>
      <c r="AE85" s="1045"/>
      <c r="AF85" s="1045"/>
      <c r="AG85" s="1487"/>
      <c r="AH85" s="633"/>
      <c r="AI85" s="523"/>
      <c r="AJ85" s="523"/>
      <c r="AK85" s="523"/>
      <c r="AL85" s="523"/>
      <c r="AM85" s="523"/>
      <c r="AN85" s="523"/>
      <c r="AO85" s="523"/>
      <c r="AP85" s="523"/>
      <c r="AQ85" s="523"/>
      <c r="AR85" s="518"/>
      <c r="AS85" s="518"/>
      <c r="AT85" s="518"/>
      <c r="AU85" s="518"/>
      <c r="AV85" s="518"/>
      <c r="AW85" s="518"/>
      <c r="AX85" s="518"/>
      <c r="AY85" s="518"/>
      <c r="AZ85" s="518"/>
      <c r="BA85" s="518"/>
      <c r="BB85" s="518"/>
      <c r="BC85" s="518"/>
      <c r="BD85" s="518"/>
      <c r="BE85" s="518"/>
      <c r="BF85" s="518"/>
      <c r="BG85" s="518"/>
      <c r="BH85" s="519"/>
      <c r="BI85" s="1469"/>
      <c r="BJ85" s="1470"/>
      <c r="BK85" s="1470"/>
      <c r="BL85" s="1470"/>
      <c r="BM85" s="1471"/>
    </row>
    <row r="86" spans="1:65" ht="11.25" customHeight="1">
      <c r="A86" s="1540"/>
      <c r="B86" s="1491"/>
      <c r="C86" s="1502" t="s">
        <v>364</v>
      </c>
      <c r="D86" s="1503"/>
      <c r="E86" s="1503"/>
      <c r="F86" s="1503"/>
      <c r="G86" s="1503"/>
      <c r="H86" s="1503"/>
      <c r="I86" s="1504"/>
      <c r="J86" s="1508"/>
      <c r="K86" s="1509"/>
      <c r="L86" s="1509"/>
      <c r="M86" s="1509"/>
      <c r="N86" s="1509"/>
      <c r="O86" s="1509"/>
      <c r="P86" s="1509"/>
      <c r="Q86" s="1509"/>
      <c r="R86" s="1509"/>
      <c r="S86" s="1509"/>
      <c r="T86" s="1509" t="s">
        <v>608</v>
      </c>
      <c r="U86" s="1512"/>
      <c r="V86" s="1508"/>
      <c r="W86" s="1509"/>
      <c r="X86" s="1509"/>
      <c r="Y86" s="1509"/>
      <c r="Z86" s="1509"/>
      <c r="AA86" s="1509"/>
      <c r="AB86" s="1509"/>
      <c r="AC86" s="1509"/>
      <c r="AD86" s="1509"/>
      <c r="AE86" s="1509"/>
      <c r="AF86" s="1509" t="s">
        <v>611</v>
      </c>
      <c r="AG86" s="1512"/>
      <c r="AH86" s="634"/>
      <c r="AI86" s="816"/>
      <c r="AJ86" s="816"/>
      <c r="AK86" s="816"/>
      <c r="AL86" s="816"/>
      <c r="AM86" s="816"/>
      <c r="AN86" s="816"/>
      <c r="AO86" s="816"/>
      <c r="AP86" s="816"/>
      <c r="AQ86" s="813"/>
      <c r="AR86" s="817"/>
      <c r="AS86" s="817"/>
      <c r="AT86" s="817"/>
      <c r="AU86" s="817"/>
      <c r="AV86" s="817"/>
      <c r="AW86" s="817"/>
      <c r="AX86" s="817"/>
      <c r="AY86" s="817"/>
      <c r="AZ86" s="817"/>
      <c r="BA86" s="817"/>
      <c r="BB86" s="817"/>
      <c r="BC86" s="817"/>
      <c r="BD86" s="817"/>
      <c r="BE86" s="817"/>
      <c r="BF86" s="817"/>
      <c r="BG86" s="817"/>
      <c r="BH86" s="520"/>
      <c r="BI86" s="1469"/>
      <c r="BJ86" s="1470"/>
      <c r="BK86" s="1470"/>
      <c r="BL86" s="1470"/>
      <c r="BM86" s="1471"/>
    </row>
    <row r="87" spans="1:65" ht="11.25" customHeight="1">
      <c r="A87" s="1540"/>
      <c r="B87" s="1491"/>
      <c r="C87" s="1505"/>
      <c r="D87" s="1506"/>
      <c r="E87" s="1506"/>
      <c r="F87" s="1506"/>
      <c r="G87" s="1506"/>
      <c r="H87" s="1506"/>
      <c r="I87" s="1507"/>
      <c r="J87" s="1510"/>
      <c r="K87" s="1511"/>
      <c r="L87" s="1511"/>
      <c r="M87" s="1511"/>
      <c r="N87" s="1511"/>
      <c r="O87" s="1511"/>
      <c r="P87" s="1511"/>
      <c r="Q87" s="1511"/>
      <c r="R87" s="1511"/>
      <c r="S87" s="1511"/>
      <c r="T87" s="1511"/>
      <c r="U87" s="1513"/>
      <c r="V87" s="1510"/>
      <c r="W87" s="1511"/>
      <c r="X87" s="1511"/>
      <c r="Y87" s="1511"/>
      <c r="Z87" s="1511"/>
      <c r="AA87" s="1511"/>
      <c r="AB87" s="1511"/>
      <c r="AC87" s="1511"/>
      <c r="AD87" s="1511"/>
      <c r="AE87" s="1511"/>
      <c r="AF87" s="1511"/>
      <c r="AG87" s="1513"/>
      <c r="AH87" s="634"/>
      <c r="AI87" s="816"/>
      <c r="AJ87" s="816"/>
      <c r="AK87" s="816"/>
      <c r="AL87" s="816"/>
      <c r="AM87" s="816"/>
      <c r="AN87" s="816"/>
      <c r="AO87" s="816"/>
      <c r="AP87" s="816"/>
      <c r="AQ87" s="813"/>
      <c r="AR87" s="817"/>
      <c r="AS87" s="817"/>
      <c r="AT87" s="817"/>
      <c r="AU87" s="817"/>
      <c r="AV87" s="817"/>
      <c r="AW87" s="817"/>
      <c r="AX87" s="817"/>
      <c r="AY87" s="817"/>
      <c r="AZ87" s="817"/>
      <c r="BA87" s="817"/>
      <c r="BB87" s="817"/>
      <c r="BC87" s="817"/>
      <c r="BD87" s="817"/>
      <c r="BE87" s="817"/>
      <c r="BF87" s="817"/>
      <c r="BG87" s="817"/>
      <c r="BH87" s="520"/>
      <c r="BI87" s="1469"/>
      <c r="BJ87" s="1470"/>
      <c r="BK87" s="1470"/>
      <c r="BL87" s="1470"/>
      <c r="BM87" s="1471"/>
    </row>
    <row r="88" spans="1:65" ht="11.25" customHeight="1">
      <c r="A88" s="1540"/>
      <c r="B88" s="1491"/>
      <c r="C88" s="1502" t="s">
        <v>365</v>
      </c>
      <c r="D88" s="1503"/>
      <c r="E88" s="1503"/>
      <c r="F88" s="1503"/>
      <c r="G88" s="1503"/>
      <c r="H88" s="1503"/>
      <c r="I88" s="1504"/>
      <c r="J88" s="1508"/>
      <c r="K88" s="1509"/>
      <c r="L88" s="1509"/>
      <c r="M88" s="1509"/>
      <c r="N88" s="1509"/>
      <c r="O88" s="1509"/>
      <c r="P88" s="1509"/>
      <c r="Q88" s="1509"/>
      <c r="R88" s="1509"/>
      <c r="S88" s="1509"/>
      <c r="T88" s="1509" t="s">
        <v>347</v>
      </c>
      <c r="U88" s="1512"/>
      <c r="V88" s="1508"/>
      <c r="W88" s="1509"/>
      <c r="X88" s="1509"/>
      <c r="Y88" s="1509"/>
      <c r="Z88" s="1509"/>
      <c r="AA88" s="1509"/>
      <c r="AB88" s="1509"/>
      <c r="AC88" s="1509"/>
      <c r="AD88" s="1509"/>
      <c r="AE88" s="1509"/>
      <c r="AF88" s="1509" t="s">
        <v>611</v>
      </c>
      <c r="AG88" s="1512"/>
      <c r="AH88" s="634"/>
      <c r="AI88" s="816"/>
      <c r="AJ88" s="816"/>
      <c r="AK88" s="816"/>
      <c r="AL88" s="816"/>
      <c r="AM88" s="816"/>
      <c r="AN88" s="816"/>
      <c r="AO88" s="816"/>
      <c r="AP88" s="816"/>
      <c r="AQ88" s="813"/>
      <c r="AR88" s="817"/>
      <c r="AS88" s="817"/>
      <c r="AT88" s="817"/>
      <c r="AU88" s="817"/>
      <c r="AV88" s="817"/>
      <c r="AW88" s="817"/>
      <c r="AX88" s="817"/>
      <c r="AY88" s="817"/>
      <c r="AZ88" s="817"/>
      <c r="BA88" s="817"/>
      <c r="BB88" s="817"/>
      <c r="BC88" s="817"/>
      <c r="BD88" s="817"/>
      <c r="BE88" s="817"/>
      <c r="BF88" s="817"/>
      <c r="BG88" s="817"/>
      <c r="BH88" s="520"/>
      <c r="BI88" s="1469"/>
      <c r="BJ88" s="1470"/>
      <c r="BK88" s="1470"/>
      <c r="BL88" s="1470"/>
      <c r="BM88" s="1471"/>
    </row>
    <row r="89" spans="1:65" ht="11.25" customHeight="1">
      <c r="A89" s="1540"/>
      <c r="B89" s="1491"/>
      <c r="C89" s="1505"/>
      <c r="D89" s="1506"/>
      <c r="E89" s="1506"/>
      <c r="F89" s="1506"/>
      <c r="G89" s="1506"/>
      <c r="H89" s="1506"/>
      <c r="I89" s="1507"/>
      <c r="J89" s="1510"/>
      <c r="K89" s="1511"/>
      <c r="L89" s="1511"/>
      <c r="M89" s="1511"/>
      <c r="N89" s="1511"/>
      <c r="O89" s="1511"/>
      <c r="P89" s="1511"/>
      <c r="Q89" s="1511"/>
      <c r="R89" s="1511"/>
      <c r="S89" s="1511"/>
      <c r="T89" s="1511"/>
      <c r="U89" s="1513"/>
      <c r="V89" s="1510"/>
      <c r="W89" s="1511"/>
      <c r="X89" s="1511"/>
      <c r="Y89" s="1511"/>
      <c r="Z89" s="1511"/>
      <c r="AA89" s="1511"/>
      <c r="AB89" s="1511"/>
      <c r="AC89" s="1511"/>
      <c r="AD89" s="1511"/>
      <c r="AE89" s="1511"/>
      <c r="AF89" s="1511"/>
      <c r="AG89" s="1513"/>
      <c r="AH89" s="634"/>
      <c r="AI89" s="816"/>
      <c r="AJ89" s="816"/>
      <c r="AK89" s="816"/>
      <c r="AL89" s="816"/>
      <c r="AM89" s="816"/>
      <c r="AN89" s="816"/>
      <c r="AO89" s="816"/>
      <c r="AP89" s="816"/>
      <c r="AQ89" s="813"/>
      <c r="AR89" s="817"/>
      <c r="AS89" s="817"/>
      <c r="AT89" s="817"/>
      <c r="AU89" s="817"/>
      <c r="AV89" s="817"/>
      <c r="AW89" s="817"/>
      <c r="AX89" s="817"/>
      <c r="AY89" s="817"/>
      <c r="AZ89" s="817"/>
      <c r="BA89" s="817"/>
      <c r="BB89" s="817"/>
      <c r="BC89" s="817"/>
      <c r="BD89" s="817"/>
      <c r="BE89" s="817"/>
      <c r="BF89" s="817"/>
      <c r="BG89" s="817"/>
      <c r="BH89" s="520"/>
      <c r="BI89" s="1469"/>
      <c r="BJ89" s="1470"/>
      <c r="BK89" s="1470"/>
      <c r="BL89" s="1470"/>
      <c r="BM89" s="1471"/>
    </row>
    <row r="90" spans="1:65" ht="15" customHeight="1">
      <c r="A90" s="1540"/>
      <c r="B90" s="1491"/>
      <c r="C90" s="1514" t="s">
        <v>366</v>
      </c>
      <c r="D90" s="1506"/>
      <c r="E90" s="1506"/>
      <c r="F90" s="1506"/>
      <c r="G90" s="1506"/>
      <c r="H90" s="1506"/>
      <c r="I90" s="1506"/>
      <c r="J90" s="1403"/>
      <c r="K90" s="1404"/>
      <c r="L90" s="1404"/>
      <c r="M90" s="1404"/>
      <c r="N90" s="1404"/>
      <c r="O90" s="1404"/>
      <c r="P90" s="1404"/>
      <c r="Q90" s="1404"/>
      <c r="R90" s="1404"/>
      <c r="S90" s="1404"/>
      <c r="T90" s="1404" t="s">
        <v>347</v>
      </c>
      <c r="U90" s="1490"/>
      <c r="V90" s="1515"/>
      <c r="W90" s="1516"/>
      <c r="X90" s="1516"/>
      <c r="Y90" s="1516"/>
      <c r="Z90" s="1516"/>
      <c r="AA90" s="1516"/>
      <c r="AB90" s="1516"/>
      <c r="AC90" s="1516"/>
      <c r="AD90" s="1516"/>
      <c r="AE90" s="1516"/>
      <c r="AF90" s="1404" t="s">
        <v>611</v>
      </c>
      <c r="AG90" s="1490"/>
      <c r="AH90" s="525"/>
      <c r="AI90" s="526"/>
      <c r="AJ90" s="526"/>
      <c r="AK90" s="526"/>
      <c r="AL90" s="526"/>
      <c r="AM90" s="526"/>
      <c r="AN90" s="526"/>
      <c r="AO90" s="526"/>
      <c r="AP90" s="526"/>
      <c r="AQ90" s="635"/>
      <c r="AR90" s="521"/>
      <c r="AS90" s="521"/>
      <c r="AT90" s="521"/>
      <c r="AU90" s="521"/>
      <c r="AV90" s="521"/>
      <c r="AW90" s="521"/>
      <c r="AX90" s="521"/>
      <c r="AY90" s="521"/>
      <c r="AZ90" s="521"/>
      <c r="BA90" s="521"/>
      <c r="BB90" s="521"/>
      <c r="BC90" s="521"/>
      <c r="BD90" s="521"/>
      <c r="BE90" s="521"/>
      <c r="BF90" s="521"/>
      <c r="BG90" s="521"/>
      <c r="BH90" s="522"/>
      <c r="BI90" s="1469"/>
      <c r="BJ90" s="1470"/>
      <c r="BK90" s="1470"/>
      <c r="BL90" s="1470"/>
      <c r="BM90" s="1471"/>
    </row>
    <row r="91" spans="1:65" ht="11.25" customHeight="1">
      <c r="A91" s="1540"/>
      <c r="B91" s="1491"/>
      <c r="C91" s="1517" t="s">
        <v>361</v>
      </c>
      <c r="D91" s="1517"/>
      <c r="E91" s="1517"/>
      <c r="F91" s="1517"/>
      <c r="G91" s="1517"/>
      <c r="H91" s="1517"/>
      <c r="I91" s="1518"/>
      <c r="J91" s="1356" t="s">
        <v>367</v>
      </c>
      <c r="K91" s="1425"/>
      <c r="L91" s="1425"/>
      <c r="M91" s="1425"/>
      <c r="N91" s="1425"/>
      <c r="O91" s="1425"/>
      <c r="P91" s="1425"/>
      <c r="Q91" s="1425"/>
      <c r="R91" s="1425"/>
      <c r="S91" s="1425"/>
      <c r="T91" s="1425"/>
      <c r="U91" s="1426"/>
      <c r="V91" s="1356" t="s">
        <v>368</v>
      </c>
      <c r="W91" s="1425"/>
      <c r="X91" s="1425"/>
      <c r="Y91" s="1425"/>
      <c r="Z91" s="1425"/>
      <c r="AA91" s="1425"/>
      <c r="AB91" s="1425"/>
      <c r="AC91" s="1425"/>
      <c r="AD91" s="1425"/>
      <c r="AE91" s="1425"/>
      <c r="AF91" s="1425"/>
      <c r="AG91" s="1425"/>
      <c r="AH91" s="636"/>
      <c r="AI91" s="636"/>
      <c r="AJ91" s="812"/>
      <c r="AK91" s="812"/>
      <c r="AL91" s="636"/>
      <c r="AM91" s="636"/>
      <c r="AN91" s="636"/>
      <c r="AO91" s="636"/>
      <c r="AP91" s="636"/>
      <c r="AQ91" s="636"/>
      <c r="AR91" s="636"/>
      <c r="AS91" s="637"/>
      <c r="AT91" s="638"/>
      <c r="AU91" s="638"/>
      <c r="AV91" s="638"/>
      <c r="AW91" s="638"/>
      <c r="AX91" s="638"/>
      <c r="AY91" s="638"/>
      <c r="AZ91" s="518"/>
      <c r="BA91" s="527"/>
      <c r="BB91" s="527"/>
      <c r="BC91" s="527"/>
      <c r="BD91" s="527"/>
      <c r="BE91" s="527"/>
      <c r="BF91" s="527"/>
      <c r="BG91" s="527"/>
      <c r="BH91" s="527"/>
      <c r="BI91" s="1469"/>
      <c r="BJ91" s="1470"/>
      <c r="BK91" s="1470"/>
      <c r="BL91" s="1470"/>
      <c r="BM91" s="1471"/>
    </row>
    <row r="92" spans="1:65" ht="10.5" customHeight="1">
      <c r="A92" s="1540"/>
      <c r="B92" s="1491"/>
      <c r="C92" s="1573"/>
      <c r="D92" s="1573"/>
      <c r="E92" s="1573"/>
      <c r="F92" s="1573"/>
      <c r="G92" s="1573"/>
      <c r="H92" s="1573"/>
      <c r="I92" s="1574"/>
      <c r="J92" s="1430"/>
      <c r="K92" s="1431"/>
      <c r="L92" s="1431"/>
      <c r="M92" s="1431"/>
      <c r="N92" s="1431"/>
      <c r="O92" s="1431"/>
      <c r="P92" s="1431"/>
      <c r="Q92" s="1431"/>
      <c r="R92" s="1431"/>
      <c r="S92" s="1431"/>
      <c r="T92" s="1431"/>
      <c r="U92" s="1432"/>
      <c r="V92" s="1430"/>
      <c r="W92" s="1431"/>
      <c r="X92" s="1431"/>
      <c r="Y92" s="1431"/>
      <c r="Z92" s="1431"/>
      <c r="AA92" s="1431"/>
      <c r="AB92" s="1431"/>
      <c r="AC92" s="1431"/>
      <c r="AD92" s="1431"/>
      <c r="AE92" s="1431"/>
      <c r="AF92" s="1431"/>
      <c r="AG92" s="1431"/>
      <c r="AH92" s="1475" t="s">
        <v>369</v>
      </c>
      <c r="AI92" s="1046"/>
      <c r="AJ92" s="1046"/>
      <c r="AK92" s="1046"/>
      <c r="AL92" s="1046"/>
      <c r="AM92" s="1046"/>
      <c r="AN92" s="1046"/>
      <c r="AO92" s="1046"/>
      <c r="AP92" s="1046"/>
      <c r="AQ92" s="1046"/>
      <c r="AR92" s="1046"/>
      <c r="AS92" s="1047"/>
      <c r="AT92" s="818"/>
      <c r="AU92" s="818"/>
      <c r="AV92" s="818"/>
      <c r="AW92" s="818"/>
      <c r="AX92" s="818"/>
      <c r="AY92" s="818"/>
      <c r="AZ92" s="202"/>
      <c r="BA92" s="202"/>
      <c r="BB92" s="202"/>
      <c r="BC92" s="202"/>
      <c r="BD92" s="202"/>
      <c r="BE92" s="202"/>
      <c r="BF92" s="202"/>
      <c r="BG92" s="202"/>
      <c r="BH92" s="202"/>
      <c r="BI92" s="1469"/>
      <c r="BJ92" s="1470"/>
      <c r="BK92" s="1470"/>
      <c r="BL92" s="1470"/>
      <c r="BM92" s="1471"/>
    </row>
    <row r="93" spans="1:65" ht="15" customHeight="1">
      <c r="A93" s="1540"/>
      <c r="B93" s="1491"/>
      <c r="C93" s="1498" t="s">
        <v>364</v>
      </c>
      <c r="D93" s="1575"/>
      <c r="E93" s="1575"/>
      <c r="F93" s="1575"/>
      <c r="G93" s="1575"/>
      <c r="H93" s="1575"/>
      <c r="I93" s="1575"/>
      <c r="J93" s="1529"/>
      <c r="K93" s="1530"/>
      <c r="L93" s="1530"/>
      <c r="M93" s="1530"/>
      <c r="N93" s="1530"/>
      <c r="O93" s="1530"/>
      <c r="P93" s="639" t="s">
        <v>370</v>
      </c>
      <c r="Q93" s="1524"/>
      <c r="R93" s="1524"/>
      <c r="S93" s="639" t="s">
        <v>371</v>
      </c>
      <c r="T93" s="1524" t="s">
        <v>372</v>
      </c>
      <c r="U93" s="1525"/>
      <c r="V93" s="1529"/>
      <c r="W93" s="1530"/>
      <c r="X93" s="1530"/>
      <c r="Y93" s="1530"/>
      <c r="Z93" s="1530"/>
      <c r="AA93" s="1530"/>
      <c r="AB93" s="639" t="s">
        <v>370</v>
      </c>
      <c r="AC93" s="1524"/>
      <c r="AD93" s="1524"/>
      <c r="AE93" s="639" t="s">
        <v>371</v>
      </c>
      <c r="AF93" s="1524" t="s">
        <v>610</v>
      </c>
      <c r="AG93" s="1525"/>
      <c r="AH93" s="1570"/>
      <c r="AI93" s="1524"/>
      <c r="AJ93" s="1524"/>
      <c r="AK93" s="1524"/>
      <c r="AL93" s="1524"/>
      <c r="AM93" s="639" t="s">
        <v>370</v>
      </c>
      <c r="AN93" s="1524"/>
      <c r="AO93" s="1524"/>
      <c r="AP93" s="1524"/>
      <c r="AQ93" s="639" t="s">
        <v>371</v>
      </c>
      <c r="AR93" s="1524" t="s">
        <v>373</v>
      </c>
      <c r="AS93" s="1525"/>
      <c r="AT93" s="819"/>
      <c r="AU93" s="819"/>
      <c r="AV93" s="820"/>
      <c r="AW93" s="820"/>
      <c r="AX93" s="820"/>
      <c r="AY93" s="821"/>
      <c r="AZ93" s="202"/>
      <c r="BA93" s="202"/>
      <c r="BB93" s="202"/>
      <c r="BC93" s="202"/>
      <c r="BD93" s="202"/>
      <c r="BE93" s="202"/>
      <c r="BF93" s="202"/>
      <c r="BG93" s="202"/>
      <c r="BH93" s="202"/>
      <c r="BI93" s="1469"/>
      <c r="BJ93" s="1470"/>
      <c r="BK93" s="1470"/>
      <c r="BL93" s="1470"/>
      <c r="BM93" s="1471"/>
    </row>
    <row r="94" spans="1:65" ht="15" customHeight="1">
      <c r="A94" s="1540"/>
      <c r="B94" s="1491"/>
      <c r="C94" s="1514" t="s">
        <v>374</v>
      </c>
      <c r="D94" s="1506"/>
      <c r="E94" s="1506"/>
      <c r="F94" s="1506"/>
      <c r="G94" s="1506"/>
      <c r="H94" s="1506"/>
      <c r="I94" s="1506"/>
      <c r="J94" s="1529"/>
      <c r="K94" s="1530"/>
      <c r="L94" s="1530"/>
      <c r="M94" s="1530"/>
      <c r="N94" s="1530"/>
      <c r="O94" s="1530"/>
      <c r="P94" s="639" t="s">
        <v>370</v>
      </c>
      <c r="Q94" s="1524"/>
      <c r="R94" s="1524"/>
      <c r="S94" s="639" t="s">
        <v>371</v>
      </c>
      <c r="T94" s="1524" t="s">
        <v>372</v>
      </c>
      <c r="U94" s="1525"/>
      <c r="V94" s="1529"/>
      <c r="W94" s="1530"/>
      <c r="X94" s="1530"/>
      <c r="Y94" s="1530"/>
      <c r="Z94" s="1530"/>
      <c r="AA94" s="1530"/>
      <c r="AB94" s="639" t="s">
        <v>370</v>
      </c>
      <c r="AC94" s="1524"/>
      <c r="AD94" s="1524"/>
      <c r="AE94" s="639" t="s">
        <v>371</v>
      </c>
      <c r="AF94" s="1524" t="s">
        <v>610</v>
      </c>
      <c r="AG94" s="1525"/>
      <c r="AH94" s="1570"/>
      <c r="AI94" s="1524"/>
      <c r="AJ94" s="1524"/>
      <c r="AK94" s="1524"/>
      <c r="AL94" s="1524"/>
      <c r="AM94" s="639" t="s">
        <v>370</v>
      </c>
      <c r="AN94" s="1524"/>
      <c r="AO94" s="1524"/>
      <c r="AP94" s="1524"/>
      <c r="AQ94" s="639" t="s">
        <v>371</v>
      </c>
      <c r="AR94" s="1524" t="s">
        <v>373</v>
      </c>
      <c r="AS94" s="1525"/>
      <c r="AT94" s="819"/>
      <c r="AU94" s="819"/>
      <c r="AV94" s="820"/>
      <c r="AW94" s="820"/>
      <c r="AX94" s="820"/>
      <c r="AY94" s="821"/>
      <c r="AZ94" s="202"/>
      <c r="BA94" s="202"/>
      <c r="BB94" s="202"/>
      <c r="BC94" s="202"/>
      <c r="BD94" s="202"/>
      <c r="BE94" s="202"/>
      <c r="BF94" s="202"/>
      <c r="BG94" s="202"/>
      <c r="BH94" s="202"/>
      <c r="BI94" s="1469"/>
      <c r="BJ94" s="1470"/>
      <c r="BK94" s="1470"/>
      <c r="BL94" s="1470"/>
      <c r="BM94" s="1471"/>
    </row>
    <row r="95" spans="1:65" ht="15" customHeight="1">
      <c r="A95" s="1540"/>
      <c r="B95" s="1491"/>
      <c r="C95" s="1514" t="s">
        <v>366</v>
      </c>
      <c r="D95" s="1506"/>
      <c r="E95" s="1506"/>
      <c r="F95" s="1506"/>
      <c r="G95" s="1506"/>
      <c r="H95" s="1506"/>
      <c r="I95" s="1506"/>
      <c r="J95" s="1529"/>
      <c r="K95" s="1530"/>
      <c r="L95" s="1530"/>
      <c r="M95" s="1530"/>
      <c r="N95" s="1530"/>
      <c r="O95" s="1530"/>
      <c r="P95" s="639" t="s">
        <v>370</v>
      </c>
      <c r="Q95" s="1524"/>
      <c r="R95" s="1524"/>
      <c r="S95" s="639" t="s">
        <v>371</v>
      </c>
      <c r="T95" s="1524" t="s">
        <v>372</v>
      </c>
      <c r="U95" s="1525"/>
      <c r="V95" s="1529"/>
      <c r="W95" s="1530"/>
      <c r="X95" s="1530"/>
      <c r="Y95" s="1530"/>
      <c r="Z95" s="1530"/>
      <c r="AA95" s="1530"/>
      <c r="AB95" s="639" t="s">
        <v>370</v>
      </c>
      <c r="AC95" s="1524"/>
      <c r="AD95" s="1524"/>
      <c r="AE95" s="639" t="s">
        <v>371</v>
      </c>
      <c r="AF95" s="1524" t="s">
        <v>610</v>
      </c>
      <c r="AG95" s="1525"/>
      <c r="AH95" s="1570"/>
      <c r="AI95" s="1524"/>
      <c r="AJ95" s="1524"/>
      <c r="AK95" s="1524"/>
      <c r="AL95" s="1524"/>
      <c r="AM95" s="639" t="s">
        <v>370</v>
      </c>
      <c r="AN95" s="1524"/>
      <c r="AO95" s="1524"/>
      <c r="AP95" s="1524"/>
      <c r="AQ95" s="639" t="s">
        <v>371</v>
      </c>
      <c r="AR95" s="1524" t="s">
        <v>373</v>
      </c>
      <c r="AS95" s="1525"/>
      <c r="AT95" s="819"/>
      <c r="AU95" s="819"/>
      <c r="AV95" s="820"/>
      <c r="AW95" s="820"/>
      <c r="AX95" s="820"/>
      <c r="AY95" s="821"/>
      <c r="AZ95" s="202"/>
      <c r="BA95" s="202"/>
      <c r="BB95" s="202"/>
      <c r="BC95" s="202"/>
      <c r="BD95" s="202"/>
      <c r="BE95" s="202"/>
      <c r="BF95" s="202"/>
      <c r="BG95" s="202"/>
      <c r="BH95" s="202"/>
      <c r="BI95" s="1469"/>
      <c r="BJ95" s="1470"/>
      <c r="BK95" s="1470"/>
      <c r="BL95" s="1470"/>
      <c r="BM95" s="1471"/>
    </row>
    <row r="96" spans="1:65" s="566" customFormat="1" ht="15" customHeight="1">
      <c r="A96" s="1540"/>
      <c r="B96" s="1572"/>
      <c r="C96" s="1571" t="s">
        <v>323</v>
      </c>
      <c r="D96" s="1571"/>
      <c r="E96" s="1571"/>
      <c r="F96" s="1571"/>
      <c r="G96" s="1571"/>
      <c r="H96" s="1571"/>
      <c r="I96" s="1571"/>
      <c r="J96" s="1542">
        <f>SUM(J93:O95)</f>
        <v>0</v>
      </c>
      <c r="K96" s="1535"/>
      <c r="L96" s="1535"/>
      <c r="M96" s="1535"/>
      <c r="N96" s="1535"/>
      <c r="O96" s="1535"/>
      <c r="P96" s="640" t="s">
        <v>370</v>
      </c>
      <c r="Q96" s="1543">
        <f>SUM(Q93:R95)</f>
        <v>0</v>
      </c>
      <c r="R96" s="1543"/>
      <c r="S96" s="641" t="s">
        <v>371</v>
      </c>
      <c r="T96" s="1337" t="s">
        <v>372</v>
      </c>
      <c r="U96" s="1544"/>
      <c r="V96" s="1542">
        <f>SUM(V93:AA95)</f>
        <v>0</v>
      </c>
      <c r="W96" s="1535"/>
      <c r="X96" s="1535"/>
      <c r="Y96" s="1535"/>
      <c r="Z96" s="1535"/>
      <c r="AA96" s="1535"/>
      <c r="AB96" s="640" t="s">
        <v>370</v>
      </c>
      <c r="AC96" s="1543">
        <f>SUM(AC93:AD95)</f>
        <v>0</v>
      </c>
      <c r="AD96" s="1543"/>
      <c r="AE96" s="641" t="s">
        <v>371</v>
      </c>
      <c r="AF96" s="1337" t="s">
        <v>609</v>
      </c>
      <c r="AG96" s="1544"/>
      <c r="AH96" s="1542">
        <f>SUM(AH93:AL95)</f>
        <v>0</v>
      </c>
      <c r="AI96" s="1535"/>
      <c r="AJ96" s="1535"/>
      <c r="AK96" s="1535"/>
      <c r="AL96" s="1535"/>
      <c r="AM96" s="641" t="s">
        <v>370</v>
      </c>
      <c r="AN96" s="1543">
        <f>SUM(AN93:AP95)</f>
        <v>0</v>
      </c>
      <c r="AO96" s="1543"/>
      <c r="AP96" s="1543"/>
      <c r="AQ96" s="641" t="s">
        <v>371</v>
      </c>
      <c r="AR96" s="1535" t="s">
        <v>609</v>
      </c>
      <c r="AS96" s="1536"/>
      <c r="AT96" s="643"/>
      <c r="AU96" s="643"/>
      <c r="AV96" s="642"/>
      <c r="AW96" s="642"/>
      <c r="AX96" s="642"/>
      <c r="AY96" s="643"/>
      <c r="AZ96" s="647"/>
      <c r="BA96" s="647"/>
      <c r="BB96" s="647"/>
      <c r="BC96" s="647"/>
      <c r="BD96" s="647"/>
      <c r="BE96" s="647"/>
      <c r="BF96" s="647"/>
      <c r="BG96" s="647"/>
      <c r="BH96" s="647"/>
      <c r="BI96" s="1469"/>
      <c r="BJ96" s="1470"/>
      <c r="BK96" s="1470"/>
      <c r="BL96" s="1470"/>
      <c r="BM96" s="1471"/>
    </row>
    <row r="97" spans="1:65" ht="15" customHeight="1">
      <c r="A97" s="1540"/>
      <c r="B97" s="1066" t="s">
        <v>375</v>
      </c>
      <c r="C97" s="1537"/>
      <c r="D97" s="1537"/>
      <c r="E97" s="1537"/>
      <c r="F97" s="1537"/>
      <c r="G97" s="1537"/>
      <c r="H97" s="1537"/>
      <c r="I97" s="1538"/>
      <c r="J97" s="1475" t="s">
        <v>362</v>
      </c>
      <c r="K97" s="1046"/>
      <c r="L97" s="1046"/>
      <c r="M97" s="1046"/>
      <c r="N97" s="1046"/>
      <c r="O97" s="1046"/>
      <c r="P97" s="1046"/>
      <c r="Q97" s="1046"/>
      <c r="R97" s="1046"/>
      <c r="S97" s="1046"/>
      <c r="T97" s="1046"/>
      <c r="U97" s="1046"/>
      <c r="V97" s="1046"/>
      <c r="W97" s="1047"/>
      <c r="X97" s="644"/>
      <c r="Y97" s="645"/>
      <c r="Z97" s="645"/>
      <c r="AA97" s="645"/>
      <c r="AB97" s="645"/>
      <c r="AC97" s="645"/>
      <c r="AD97" s="645"/>
      <c r="AE97" s="645"/>
      <c r="AF97" s="645"/>
      <c r="AG97" s="645"/>
      <c r="AH97" s="645"/>
      <c r="AI97" s="503"/>
      <c r="AJ97" s="503"/>
      <c r="AK97" s="646"/>
      <c r="AL97" s="646"/>
      <c r="AM97" s="646"/>
      <c r="AN97" s="646"/>
      <c r="AO97" s="646"/>
      <c r="AP97" s="646"/>
      <c r="AQ97" s="646"/>
      <c r="AR97" s="646"/>
      <c r="AS97" s="646"/>
      <c r="AT97" s="646"/>
      <c r="AU97" s="646"/>
      <c r="AV97" s="646"/>
      <c r="AW97" s="646"/>
      <c r="AX97" s="646"/>
      <c r="AY97" s="646"/>
      <c r="AZ97" s="504"/>
      <c r="BA97" s="504"/>
      <c r="BB97" s="504"/>
      <c r="BC97" s="504"/>
      <c r="BD97" s="504"/>
      <c r="BE97" s="504"/>
      <c r="BF97" s="504"/>
      <c r="BG97" s="504"/>
      <c r="BH97" s="505"/>
      <c r="BI97" s="1469"/>
      <c r="BJ97" s="1470"/>
      <c r="BK97" s="1470"/>
      <c r="BL97" s="1470"/>
      <c r="BM97" s="1471"/>
    </row>
    <row r="98" spans="1:65" ht="15" customHeight="1">
      <c r="A98" s="1540"/>
      <c r="B98" s="506"/>
      <c r="C98" s="1498" t="s">
        <v>376</v>
      </c>
      <c r="D98" s="1522"/>
      <c r="E98" s="1522"/>
      <c r="F98" s="1522"/>
      <c r="G98" s="1522"/>
      <c r="H98" s="1522"/>
      <c r="I98" s="1523"/>
      <c r="J98" s="1532"/>
      <c r="K98" s="1533"/>
      <c r="L98" s="1533"/>
      <c r="M98" s="1533"/>
      <c r="N98" s="1533"/>
      <c r="O98" s="1533"/>
      <c r="P98" s="1533"/>
      <c r="Q98" s="1533"/>
      <c r="R98" s="1533"/>
      <c r="S98" s="1533"/>
      <c r="T98" s="1533"/>
      <c r="U98" s="1533"/>
      <c r="V98" s="1404" t="s">
        <v>608</v>
      </c>
      <c r="W98" s="1490"/>
      <c r="X98" s="507"/>
      <c r="Y98" s="814"/>
      <c r="Z98" s="814"/>
      <c r="AA98" s="814"/>
      <c r="AB98" s="814"/>
      <c r="AC98" s="814"/>
      <c r="AD98" s="814"/>
      <c r="AE98" s="814"/>
      <c r="AF98" s="814"/>
      <c r="AG98" s="814"/>
      <c r="AH98" s="813"/>
      <c r="AI98" s="814"/>
      <c r="AJ98" s="813"/>
      <c r="AK98" s="815"/>
      <c r="AL98" s="815"/>
      <c r="AM98" s="815"/>
      <c r="AN98" s="815"/>
      <c r="AO98" s="815"/>
      <c r="AP98" s="815"/>
      <c r="AQ98" s="815"/>
      <c r="AR98" s="815"/>
      <c r="AS98" s="815"/>
      <c r="AT98" s="815"/>
      <c r="AU98" s="815"/>
      <c r="AV98" s="815"/>
      <c r="AW98" s="815"/>
      <c r="AX98" s="815"/>
      <c r="AY98" s="813"/>
      <c r="AZ98" s="822"/>
      <c r="BA98" s="822"/>
      <c r="BB98" s="822"/>
      <c r="BC98" s="822"/>
      <c r="BD98" s="822"/>
      <c r="BE98" s="822"/>
      <c r="BF98" s="822"/>
      <c r="BG98" s="822"/>
      <c r="BH98" s="508"/>
      <c r="BI98" s="1469"/>
      <c r="BJ98" s="1470"/>
      <c r="BK98" s="1470"/>
      <c r="BL98" s="1470"/>
      <c r="BM98" s="1471"/>
    </row>
    <row r="99" spans="1:65" ht="15" customHeight="1">
      <c r="A99" s="1541"/>
      <c r="B99" s="464"/>
      <c r="C99" s="1498" t="s">
        <v>377</v>
      </c>
      <c r="D99" s="1522"/>
      <c r="E99" s="1522"/>
      <c r="F99" s="1522"/>
      <c r="G99" s="1522"/>
      <c r="H99" s="1522"/>
      <c r="I99" s="1523"/>
      <c r="J99" s="1532"/>
      <c r="K99" s="1533"/>
      <c r="L99" s="1533"/>
      <c r="M99" s="1533"/>
      <c r="N99" s="1533"/>
      <c r="O99" s="1533"/>
      <c r="P99" s="1533"/>
      <c r="Q99" s="1533"/>
      <c r="R99" s="1533"/>
      <c r="S99" s="1533"/>
      <c r="T99" s="1533"/>
      <c r="U99" s="1533"/>
      <c r="V99" s="1404" t="s">
        <v>608</v>
      </c>
      <c r="W99" s="1490"/>
      <c r="X99" s="469"/>
      <c r="Y99" s="647"/>
      <c r="Z99" s="647"/>
      <c r="AA99" s="647"/>
      <c r="AB99" s="647"/>
      <c r="AC99" s="647"/>
      <c r="AD99" s="647"/>
      <c r="AE99" s="647"/>
      <c r="AF99" s="647"/>
      <c r="AG99" s="647"/>
      <c r="AH99" s="647"/>
      <c r="AI99" s="647"/>
      <c r="AJ99" s="509"/>
      <c r="AK99" s="517"/>
      <c r="AL99" s="517"/>
      <c r="AM99" s="517"/>
      <c r="AN99" s="517"/>
      <c r="AO99" s="517"/>
      <c r="AP99" s="517"/>
      <c r="AQ99" s="517"/>
      <c r="AR99" s="517"/>
      <c r="AS99" s="517"/>
      <c r="AT99" s="517"/>
      <c r="AU99" s="517"/>
      <c r="AV99" s="517"/>
      <c r="AW99" s="517"/>
      <c r="AX99" s="517"/>
      <c r="AY99" s="509"/>
      <c r="AZ99" s="510"/>
      <c r="BA99" s="510"/>
      <c r="BB99" s="510"/>
      <c r="BC99" s="510"/>
      <c r="BD99" s="510"/>
      <c r="BE99" s="510"/>
      <c r="BF99" s="510"/>
      <c r="BG99" s="510"/>
      <c r="BH99" s="511"/>
      <c r="BI99" s="1472"/>
      <c r="BJ99" s="1473"/>
      <c r="BK99" s="1473"/>
      <c r="BL99" s="1473"/>
      <c r="BM99" s="1474"/>
    </row>
    <row r="100" spans="1:65" ht="15" customHeight="1">
      <c r="A100" s="1534" t="s">
        <v>796</v>
      </c>
      <c r="B100" s="1534"/>
      <c r="C100" s="1534"/>
      <c r="D100" s="1534"/>
      <c r="E100" s="1534"/>
      <c r="F100" s="1534"/>
      <c r="G100" s="1534"/>
      <c r="H100" s="1534"/>
      <c r="I100" s="1534"/>
      <c r="J100" s="1534"/>
      <c r="K100" s="1534"/>
      <c r="L100" s="1534"/>
      <c r="M100" s="1534"/>
      <c r="N100" s="1534"/>
      <c r="O100" s="1534"/>
      <c r="P100" s="1534"/>
      <c r="Q100" s="1534"/>
      <c r="R100" s="1534"/>
      <c r="S100" s="1534"/>
      <c r="T100" s="1534"/>
      <c r="U100" s="1534"/>
      <c r="V100" s="1534"/>
      <c r="W100" s="1534"/>
      <c r="X100" s="1534"/>
      <c r="Y100" s="1534"/>
      <c r="Z100" s="1534"/>
      <c r="AA100" s="1534"/>
      <c r="AB100" s="1534"/>
      <c r="AC100" s="1534"/>
      <c r="AD100" s="1534"/>
      <c r="AE100" s="1534"/>
      <c r="AF100" s="1534"/>
      <c r="AG100" s="1534"/>
      <c r="AH100" s="1534"/>
      <c r="AI100" s="1534"/>
      <c r="AJ100" s="1534"/>
      <c r="AK100" s="1534"/>
      <c r="AL100" s="1534"/>
      <c r="AM100" s="1534"/>
      <c r="AN100" s="1534"/>
      <c r="AO100" s="1534"/>
      <c r="AP100" s="1534"/>
      <c r="AQ100" s="1534"/>
      <c r="AR100" s="1534"/>
      <c r="AS100" s="1534"/>
      <c r="AT100" s="1534"/>
      <c r="AU100" s="1534"/>
      <c r="AV100" s="1534"/>
      <c r="AW100" s="1534"/>
      <c r="AX100" s="1534"/>
      <c r="AY100" s="1534"/>
      <c r="AZ100" s="1534"/>
      <c r="BA100" s="1534"/>
      <c r="BB100" s="1534"/>
      <c r="BC100" s="1534"/>
      <c r="BD100" s="1534"/>
      <c r="BE100" s="1534"/>
      <c r="BF100" s="1534"/>
      <c r="BG100" s="1534"/>
      <c r="BH100" s="1534"/>
      <c r="BI100" s="1534"/>
      <c r="BJ100" s="648"/>
      <c r="BK100" s="648"/>
      <c r="BL100" s="648"/>
      <c r="BM100" s="648"/>
    </row>
    <row r="101" spans="1:65">
      <c r="A101" s="256"/>
      <c r="B101" s="201" t="s">
        <v>24</v>
      </c>
      <c r="C101" s="256"/>
      <c r="D101" s="256"/>
      <c r="E101" s="256"/>
      <c r="F101" s="256"/>
      <c r="G101" s="256"/>
      <c r="H101" s="256"/>
      <c r="I101" s="256"/>
      <c r="J101" s="256"/>
      <c r="K101" s="256"/>
      <c r="L101" s="256"/>
      <c r="M101" s="256"/>
      <c r="N101" s="256"/>
      <c r="O101" s="256"/>
      <c r="P101" s="256"/>
      <c r="Q101" s="256"/>
      <c r="R101" s="256"/>
      <c r="S101" s="256"/>
      <c r="T101" s="256"/>
      <c r="U101" s="256"/>
      <c r="V101" s="256"/>
      <c r="W101" s="256"/>
      <c r="X101" s="256"/>
      <c r="Y101" s="256"/>
      <c r="Z101" s="256"/>
      <c r="AA101" s="256"/>
      <c r="AB101" s="256"/>
      <c r="AC101" s="256"/>
      <c r="AD101" s="256"/>
      <c r="AE101" s="256"/>
      <c r="AF101" s="256"/>
      <c r="AG101" s="256"/>
      <c r="AH101" s="256"/>
      <c r="AI101" s="256"/>
      <c r="AJ101" s="256"/>
      <c r="AK101" s="256"/>
      <c r="AL101" s="256"/>
      <c r="AM101" s="256"/>
      <c r="AN101" s="256"/>
      <c r="AO101" s="256"/>
      <c r="AP101" s="256"/>
      <c r="AQ101" s="256"/>
      <c r="AR101" s="256"/>
      <c r="AS101" s="256"/>
      <c r="AT101" s="256"/>
      <c r="AU101" s="256"/>
      <c r="AV101" s="256"/>
      <c r="AW101" s="256"/>
      <c r="AX101" s="256"/>
      <c r="AY101" s="256"/>
      <c r="AZ101" s="256"/>
      <c r="BA101" s="256"/>
      <c r="BB101" s="256"/>
      <c r="BC101" s="256"/>
      <c r="BD101" s="256"/>
      <c r="BE101" s="256"/>
      <c r="BF101" s="256"/>
      <c r="BG101" s="256"/>
      <c r="BH101" s="256"/>
      <c r="BI101" s="256"/>
      <c r="BJ101" s="256"/>
      <c r="BK101" s="256"/>
      <c r="BL101" s="256"/>
      <c r="BM101" s="256"/>
    </row>
    <row r="102" spans="1:65" ht="13.5" customHeight="1">
      <c r="A102" s="256"/>
      <c r="B102" s="256"/>
      <c r="C102" s="256"/>
      <c r="D102" s="203" t="s">
        <v>378</v>
      </c>
      <c r="E102" s="256"/>
      <c r="F102" s="256"/>
      <c r="G102" s="256"/>
      <c r="H102" s="256"/>
      <c r="I102" s="256"/>
      <c r="J102" s="256"/>
      <c r="K102" s="256"/>
      <c r="L102" s="256"/>
      <c r="M102" s="256"/>
      <c r="N102" s="256"/>
      <c r="O102" s="256"/>
      <c r="P102" s="256"/>
      <c r="Q102" s="256"/>
      <c r="R102" s="256"/>
      <c r="S102" s="256"/>
      <c r="T102" s="256"/>
      <c r="U102" s="256"/>
      <c r="V102" s="256"/>
      <c r="W102" s="256"/>
      <c r="X102" s="256"/>
      <c r="Y102" s="256"/>
      <c r="Z102" s="256"/>
      <c r="AA102" s="256"/>
      <c r="AB102" s="256"/>
      <c r="AC102" s="256"/>
      <c r="AD102" s="256"/>
      <c r="AE102" s="256"/>
      <c r="AF102" s="256"/>
      <c r="AG102" s="256"/>
      <c r="AH102" s="256"/>
      <c r="AI102" s="256"/>
      <c r="AJ102" s="256"/>
      <c r="AK102" s="256"/>
      <c r="AL102" s="256"/>
      <c r="AM102" s="256"/>
      <c r="AN102" s="256"/>
      <c r="AO102" s="256"/>
      <c r="AP102" s="256"/>
      <c r="AQ102" s="256"/>
      <c r="AR102" s="256"/>
      <c r="AS102" s="256"/>
      <c r="AT102" s="256"/>
      <c r="AU102" s="256"/>
      <c r="AV102" s="256"/>
      <c r="AW102" s="256"/>
      <c r="AX102" s="256"/>
      <c r="AY102" s="256"/>
      <c r="AZ102" s="256"/>
      <c r="BA102" s="256"/>
      <c r="BB102" s="256"/>
      <c r="BC102" s="256"/>
      <c r="BD102" s="256"/>
      <c r="BE102" s="256"/>
      <c r="BF102" s="256"/>
      <c r="BG102" s="256"/>
      <c r="BH102" s="256"/>
      <c r="BI102" s="256"/>
      <c r="BJ102" s="256"/>
      <c r="BK102" s="256"/>
      <c r="BL102" s="256"/>
      <c r="BM102" s="256"/>
    </row>
    <row r="103" spans="1:65">
      <c r="A103" s="256"/>
      <c r="B103" s="256"/>
      <c r="C103" s="256"/>
      <c r="D103" s="257" t="s">
        <v>607</v>
      </c>
      <c r="E103" s="256"/>
      <c r="F103" s="256"/>
      <c r="G103" s="256"/>
      <c r="H103" s="256"/>
      <c r="I103" s="256"/>
      <c r="J103" s="256"/>
      <c r="K103" s="256"/>
      <c r="L103" s="256"/>
      <c r="M103" s="256"/>
      <c r="N103" s="256"/>
      <c r="O103" s="256"/>
      <c r="P103" s="256"/>
      <c r="Q103" s="256"/>
      <c r="R103" s="256"/>
      <c r="S103" s="256"/>
      <c r="T103" s="256"/>
      <c r="U103" s="256"/>
      <c r="V103" s="256"/>
      <c r="W103" s="256"/>
      <c r="X103" s="256"/>
      <c r="Y103" s="256"/>
      <c r="Z103" s="256"/>
      <c r="AA103" s="256"/>
      <c r="AB103" s="256"/>
      <c r="AC103" s="256"/>
      <c r="AD103" s="256"/>
      <c r="AE103" s="256"/>
      <c r="AF103" s="256"/>
      <c r="AG103" s="256"/>
      <c r="AH103" s="256"/>
      <c r="AI103" s="256"/>
      <c r="AJ103" s="256"/>
      <c r="AK103" s="256"/>
      <c r="AL103" s="256"/>
      <c r="AM103" s="256"/>
      <c r="AN103" s="256"/>
      <c r="AO103" s="256"/>
      <c r="AP103" s="256"/>
      <c r="AQ103" s="256"/>
      <c r="AR103" s="256"/>
      <c r="AS103" s="256"/>
      <c r="AT103" s="256"/>
      <c r="AU103" s="256"/>
      <c r="AV103" s="256"/>
      <c r="AW103" s="256"/>
      <c r="AX103" s="256"/>
      <c r="AY103" s="256"/>
      <c r="AZ103" s="256"/>
      <c r="BA103" s="256"/>
      <c r="BB103" s="256"/>
      <c r="BC103" s="256"/>
      <c r="BD103" s="256"/>
      <c r="BE103" s="256"/>
      <c r="BF103" s="256"/>
      <c r="BG103" s="256"/>
      <c r="BH103" s="256"/>
      <c r="BI103" s="256"/>
      <c r="BJ103" s="256"/>
      <c r="BK103" s="256"/>
      <c r="BL103" s="256"/>
      <c r="BM103" s="256"/>
    </row>
    <row r="104" spans="1:65">
      <c r="A104" s="256"/>
      <c r="B104" s="256"/>
      <c r="C104" s="256"/>
      <c r="D104" s="257" t="s">
        <v>606</v>
      </c>
      <c r="E104" s="257"/>
      <c r="F104" s="256"/>
      <c r="G104" s="256"/>
      <c r="H104" s="256"/>
      <c r="I104" s="256"/>
      <c r="J104" s="256"/>
      <c r="K104" s="256"/>
      <c r="L104" s="256"/>
      <c r="M104" s="256"/>
      <c r="N104" s="256"/>
      <c r="O104" s="256"/>
      <c r="P104" s="256"/>
      <c r="Q104" s="256"/>
      <c r="R104" s="256"/>
      <c r="S104" s="256"/>
      <c r="T104" s="256"/>
      <c r="U104" s="256"/>
      <c r="V104" s="256"/>
      <c r="W104" s="256"/>
      <c r="X104" s="256"/>
      <c r="Y104" s="256"/>
      <c r="Z104" s="256"/>
      <c r="AA104" s="256"/>
      <c r="AB104" s="256"/>
      <c r="AC104" s="256"/>
      <c r="AD104" s="256"/>
      <c r="AE104" s="256"/>
      <c r="AF104" s="256"/>
      <c r="AG104" s="256"/>
      <c r="AH104" s="256"/>
      <c r="AI104" s="256"/>
      <c r="AJ104" s="256"/>
      <c r="AK104" s="256"/>
      <c r="AL104" s="256"/>
      <c r="AM104" s="256"/>
      <c r="AN104" s="256"/>
      <c r="AO104" s="256"/>
      <c r="AP104" s="256"/>
      <c r="AQ104" s="256"/>
      <c r="AR104" s="256"/>
      <c r="AS104" s="256"/>
      <c r="AT104" s="256"/>
      <c r="AU104" s="256"/>
      <c r="AV104" s="256"/>
      <c r="AW104" s="256"/>
      <c r="AX104" s="256"/>
      <c r="AY104" s="256"/>
      <c r="AZ104" s="256"/>
      <c r="BA104" s="256"/>
      <c r="BB104" s="256"/>
      <c r="BC104" s="256"/>
      <c r="BD104" s="256"/>
      <c r="BE104" s="256"/>
      <c r="BF104" s="256"/>
      <c r="BG104" s="256"/>
      <c r="BH104" s="256"/>
      <c r="BI104" s="256"/>
      <c r="BJ104" s="256"/>
      <c r="BK104" s="256"/>
      <c r="BL104" s="256"/>
      <c r="BM104" s="256"/>
    </row>
    <row r="105" spans="1:65">
      <c r="A105" s="256"/>
      <c r="B105" s="256"/>
      <c r="C105" s="256"/>
      <c r="D105" s="257" t="s">
        <v>605</v>
      </c>
      <c r="E105" s="257"/>
      <c r="F105" s="256"/>
      <c r="G105" s="256"/>
      <c r="H105" s="256"/>
      <c r="I105" s="256"/>
      <c r="J105" s="256"/>
      <c r="K105" s="256"/>
      <c r="L105" s="256"/>
      <c r="M105" s="256"/>
      <c r="N105" s="256"/>
      <c r="O105" s="256"/>
      <c r="P105" s="256"/>
      <c r="Q105" s="256"/>
      <c r="R105" s="256"/>
      <c r="S105" s="256"/>
      <c r="T105" s="256"/>
      <c r="U105" s="256"/>
      <c r="V105" s="256"/>
      <c r="W105" s="256"/>
      <c r="X105" s="256"/>
      <c r="Y105" s="256"/>
      <c r="Z105" s="256"/>
      <c r="AA105" s="256"/>
      <c r="AB105" s="256"/>
      <c r="AC105" s="256"/>
      <c r="AD105" s="256"/>
      <c r="AE105" s="256"/>
      <c r="AF105" s="256"/>
      <c r="AG105" s="256"/>
      <c r="AH105" s="256"/>
      <c r="AI105" s="256"/>
      <c r="AJ105" s="256"/>
      <c r="AK105" s="256"/>
      <c r="AL105" s="256"/>
      <c r="AM105" s="256"/>
      <c r="AN105" s="256"/>
      <c r="AO105" s="256"/>
      <c r="AP105" s="256"/>
      <c r="AQ105" s="256"/>
      <c r="AR105" s="256"/>
      <c r="AS105" s="256"/>
      <c r="AT105" s="256"/>
      <c r="AU105" s="256"/>
      <c r="AV105" s="256"/>
      <c r="AW105" s="256"/>
      <c r="AX105" s="256"/>
      <c r="AY105" s="256"/>
      <c r="AZ105" s="256"/>
      <c r="BA105" s="256"/>
      <c r="BB105" s="256"/>
      <c r="BC105" s="256"/>
      <c r="BD105" s="256"/>
      <c r="BE105" s="256"/>
      <c r="BF105" s="256"/>
      <c r="BG105" s="256"/>
      <c r="BH105" s="256"/>
      <c r="BI105" s="256"/>
      <c r="BJ105" s="256"/>
      <c r="BK105" s="256"/>
      <c r="BL105" s="256"/>
      <c r="BM105" s="256"/>
    </row>
    <row r="106" spans="1:65">
      <c r="A106" s="256"/>
      <c r="B106" s="256"/>
      <c r="C106" s="256"/>
      <c r="D106" s="257" t="s">
        <v>604</v>
      </c>
      <c r="E106" s="256"/>
      <c r="F106" s="256"/>
      <c r="G106" s="256"/>
      <c r="H106" s="256"/>
      <c r="I106" s="256"/>
      <c r="J106" s="256"/>
      <c r="K106" s="256"/>
      <c r="L106" s="256"/>
      <c r="M106" s="256"/>
      <c r="N106" s="256"/>
      <c r="O106" s="256"/>
      <c r="P106" s="256"/>
      <c r="Q106" s="256"/>
      <c r="R106" s="256"/>
      <c r="S106" s="256"/>
      <c r="T106" s="256"/>
      <c r="U106" s="256"/>
      <c r="V106" s="256"/>
      <c r="W106" s="256"/>
      <c r="X106" s="256"/>
      <c r="Y106" s="256"/>
      <c r="Z106" s="256"/>
      <c r="AA106" s="256"/>
      <c r="AB106" s="256"/>
      <c r="AC106" s="256"/>
      <c r="AD106" s="256"/>
      <c r="AE106" s="256"/>
      <c r="AF106" s="256"/>
      <c r="AG106" s="256"/>
      <c r="AH106" s="256"/>
      <c r="AI106" s="256"/>
      <c r="AJ106" s="256"/>
      <c r="AK106" s="256"/>
      <c r="AL106" s="256"/>
      <c r="AM106" s="256"/>
      <c r="AN106" s="256"/>
      <c r="AO106" s="256"/>
      <c r="AP106" s="256"/>
      <c r="AQ106" s="256"/>
      <c r="AR106" s="256"/>
      <c r="AS106" s="256"/>
      <c r="AT106" s="256"/>
      <c r="AU106" s="256"/>
      <c r="AV106" s="256"/>
      <c r="AW106" s="256"/>
      <c r="AX106" s="256"/>
      <c r="AY106" s="256"/>
      <c r="AZ106" s="256"/>
      <c r="BA106" s="256"/>
      <c r="BB106" s="256"/>
      <c r="BC106" s="256"/>
      <c r="BD106" s="256"/>
      <c r="BE106" s="256"/>
      <c r="BF106" s="256"/>
      <c r="BG106" s="256"/>
      <c r="BH106" s="256"/>
      <c r="BI106" s="256"/>
      <c r="BJ106" s="256"/>
      <c r="BK106" s="256"/>
      <c r="BL106" s="256"/>
      <c r="BM106" s="256"/>
    </row>
    <row r="107" spans="1:65">
      <c r="A107" s="256"/>
      <c r="B107" s="256"/>
      <c r="C107" s="256"/>
      <c r="D107" s="257" t="s">
        <v>603</v>
      </c>
      <c r="E107" s="257"/>
      <c r="F107" s="256"/>
      <c r="G107" s="256"/>
      <c r="H107" s="256"/>
      <c r="I107" s="256"/>
      <c r="J107" s="256"/>
      <c r="K107" s="256"/>
      <c r="L107" s="256"/>
      <c r="M107" s="256"/>
      <c r="N107" s="256"/>
      <c r="O107" s="256"/>
      <c r="P107" s="256"/>
      <c r="Q107" s="256"/>
      <c r="R107" s="256"/>
      <c r="S107" s="256"/>
      <c r="T107" s="256"/>
      <c r="U107" s="256"/>
      <c r="V107" s="256"/>
      <c r="W107" s="256"/>
      <c r="X107" s="256"/>
      <c r="Y107" s="256"/>
      <c r="Z107" s="256"/>
      <c r="AA107" s="256"/>
      <c r="AB107" s="256"/>
      <c r="AC107" s="256"/>
      <c r="AD107" s="256"/>
      <c r="AE107" s="256"/>
      <c r="AF107" s="256"/>
      <c r="AG107" s="256"/>
      <c r="AH107" s="256"/>
      <c r="AI107" s="256"/>
      <c r="AJ107" s="256"/>
      <c r="AK107" s="256"/>
      <c r="AL107" s="256"/>
      <c r="AM107" s="256"/>
      <c r="AN107" s="256"/>
      <c r="AO107" s="256"/>
      <c r="AP107" s="256"/>
      <c r="AQ107" s="256"/>
      <c r="AR107" s="256"/>
      <c r="AS107" s="256"/>
      <c r="AT107" s="256"/>
      <c r="AU107" s="256"/>
      <c r="AV107" s="256"/>
      <c r="AW107" s="256"/>
      <c r="AX107" s="256"/>
      <c r="AY107" s="256"/>
      <c r="AZ107" s="256"/>
      <c r="BA107" s="256"/>
      <c r="BB107" s="256"/>
      <c r="BC107" s="256"/>
      <c r="BD107" s="256"/>
      <c r="BE107" s="256"/>
      <c r="BF107" s="256"/>
      <c r="BG107" s="256"/>
      <c r="BH107" s="256"/>
      <c r="BI107" s="256"/>
      <c r="BJ107" s="256"/>
      <c r="BK107" s="256"/>
      <c r="BL107" s="256"/>
      <c r="BM107" s="256"/>
    </row>
    <row r="108" spans="1:65">
      <c r="A108" s="256"/>
      <c r="B108" s="256"/>
      <c r="C108" s="256"/>
      <c r="D108" s="257" t="s">
        <v>602</v>
      </c>
      <c r="E108" s="256"/>
      <c r="F108" s="256"/>
      <c r="G108" s="256"/>
      <c r="H108" s="256"/>
      <c r="I108" s="256"/>
      <c r="J108" s="256"/>
      <c r="K108" s="256"/>
      <c r="L108" s="256"/>
      <c r="M108" s="256"/>
      <c r="N108" s="256"/>
      <c r="O108" s="256"/>
      <c r="P108" s="256"/>
      <c r="Q108" s="256"/>
      <c r="R108" s="256"/>
      <c r="S108" s="256"/>
      <c r="T108" s="256"/>
      <c r="U108" s="256"/>
      <c r="V108" s="256"/>
      <c r="W108" s="256"/>
      <c r="X108" s="256"/>
      <c r="Y108" s="256"/>
      <c r="Z108" s="256"/>
      <c r="AA108" s="256"/>
      <c r="AB108" s="256"/>
      <c r="AC108" s="256"/>
      <c r="AD108" s="256"/>
      <c r="AE108" s="256"/>
      <c r="AF108" s="256"/>
      <c r="AG108" s="256"/>
      <c r="AH108" s="256"/>
      <c r="AI108" s="256"/>
      <c r="AJ108" s="256"/>
      <c r="AK108" s="256"/>
      <c r="AL108" s="256"/>
      <c r="AM108" s="256"/>
      <c r="AN108" s="256"/>
      <c r="AO108" s="256"/>
      <c r="AP108" s="256"/>
      <c r="AQ108" s="256"/>
      <c r="AR108" s="256"/>
      <c r="AS108" s="256"/>
      <c r="AT108" s="256"/>
      <c r="AU108" s="256"/>
      <c r="AV108" s="256"/>
      <c r="AW108" s="256"/>
      <c r="AX108" s="256"/>
      <c r="AY108" s="256"/>
      <c r="AZ108" s="256"/>
      <c r="BA108" s="256"/>
      <c r="BB108" s="256"/>
      <c r="BC108" s="256"/>
      <c r="BD108" s="256"/>
      <c r="BE108" s="256"/>
      <c r="BF108" s="256"/>
      <c r="BG108" s="256"/>
      <c r="BH108" s="256"/>
      <c r="BI108" s="256"/>
      <c r="BJ108" s="256"/>
      <c r="BK108" s="256"/>
      <c r="BL108" s="256"/>
      <c r="BM108" s="256"/>
    </row>
    <row r="109" spans="1:65">
      <c r="A109" s="256"/>
      <c r="B109" s="256"/>
      <c r="C109" s="256"/>
      <c r="D109" s="257" t="s">
        <v>379</v>
      </c>
      <c r="E109" s="257"/>
      <c r="F109" s="256"/>
      <c r="G109" s="256"/>
      <c r="H109" s="256"/>
      <c r="I109" s="256"/>
      <c r="J109" s="256"/>
      <c r="K109" s="256"/>
      <c r="L109" s="256"/>
      <c r="M109" s="256"/>
      <c r="N109" s="256"/>
      <c r="O109" s="256"/>
      <c r="P109" s="256"/>
      <c r="Q109" s="256"/>
      <c r="R109" s="256"/>
      <c r="S109" s="256"/>
      <c r="T109" s="256"/>
      <c r="U109" s="256"/>
      <c r="V109" s="256"/>
      <c r="W109" s="256"/>
      <c r="X109" s="256"/>
      <c r="Y109" s="256"/>
      <c r="Z109" s="256"/>
      <c r="AA109" s="256"/>
      <c r="AB109" s="256"/>
      <c r="AC109" s="256"/>
      <c r="AD109" s="256"/>
      <c r="AE109" s="256"/>
      <c r="AF109" s="256"/>
      <c r="AG109" s="256"/>
      <c r="AH109" s="256"/>
      <c r="AI109" s="256"/>
      <c r="AJ109" s="256"/>
      <c r="AK109" s="256"/>
      <c r="AL109" s="256"/>
      <c r="AM109" s="256"/>
      <c r="AN109" s="256"/>
      <c r="AO109" s="256"/>
      <c r="AP109" s="256"/>
      <c r="AQ109" s="256"/>
      <c r="AR109" s="256"/>
      <c r="AS109" s="256"/>
      <c r="AT109" s="256"/>
      <c r="AU109" s="256"/>
      <c r="AV109" s="256"/>
      <c r="AW109" s="256"/>
      <c r="AX109" s="256"/>
      <c r="AY109" s="256"/>
      <c r="AZ109" s="256"/>
      <c r="BA109" s="256"/>
      <c r="BB109" s="256"/>
      <c r="BC109" s="256"/>
      <c r="BD109" s="256"/>
      <c r="BE109" s="256"/>
      <c r="BF109" s="256"/>
      <c r="BG109" s="256"/>
      <c r="BH109" s="256"/>
      <c r="BI109" s="256"/>
      <c r="BJ109" s="256"/>
      <c r="BK109" s="256"/>
      <c r="BL109" s="256"/>
      <c r="BM109" s="256"/>
    </row>
    <row r="110" spans="1:65">
      <c r="A110" s="256"/>
      <c r="B110" s="256"/>
      <c r="C110" s="256"/>
      <c r="D110" s="203" t="s">
        <v>601</v>
      </c>
      <c r="E110" s="256"/>
      <c r="F110" s="256"/>
      <c r="G110" s="256"/>
      <c r="H110" s="256"/>
      <c r="I110" s="256"/>
      <c r="J110" s="256"/>
      <c r="K110" s="256"/>
      <c r="L110" s="256"/>
      <c r="M110" s="256"/>
      <c r="N110" s="256"/>
      <c r="O110" s="256"/>
      <c r="P110" s="256"/>
      <c r="Q110" s="256"/>
      <c r="R110" s="256"/>
      <c r="S110" s="256"/>
      <c r="T110" s="256"/>
      <c r="U110" s="256"/>
      <c r="V110" s="256"/>
      <c r="W110" s="256"/>
      <c r="X110" s="256"/>
      <c r="Y110" s="256"/>
      <c r="Z110" s="256"/>
      <c r="AA110" s="256"/>
      <c r="AB110" s="256"/>
      <c r="AC110" s="256"/>
      <c r="AD110" s="256"/>
      <c r="AE110" s="256"/>
      <c r="AF110" s="256"/>
      <c r="AG110" s="256"/>
      <c r="AH110" s="256"/>
      <c r="AI110" s="256"/>
      <c r="AJ110" s="256"/>
      <c r="AK110" s="256"/>
      <c r="AL110" s="256"/>
      <c r="AM110" s="256"/>
      <c r="AN110" s="256"/>
      <c r="AO110" s="256"/>
      <c r="AP110" s="256"/>
      <c r="AQ110" s="256"/>
      <c r="AR110" s="256"/>
      <c r="AS110" s="256"/>
      <c r="AT110" s="256"/>
      <c r="AU110" s="256"/>
      <c r="AV110" s="256"/>
      <c r="AW110" s="256"/>
      <c r="AX110" s="256"/>
      <c r="AY110" s="256"/>
      <c r="AZ110" s="256"/>
      <c r="BA110" s="256"/>
      <c r="BB110" s="256"/>
      <c r="BC110" s="256"/>
      <c r="BD110" s="256"/>
      <c r="BE110" s="256"/>
      <c r="BF110" s="256"/>
      <c r="BG110" s="256"/>
      <c r="BH110" s="256"/>
      <c r="BI110" s="256"/>
      <c r="BJ110" s="256"/>
      <c r="BK110" s="256"/>
      <c r="BL110" s="256"/>
      <c r="BM110" s="256"/>
    </row>
    <row r="111" spans="1:65">
      <c r="A111" s="256"/>
      <c r="B111" s="256"/>
      <c r="C111" s="256"/>
      <c r="D111" s="257" t="s">
        <v>380</v>
      </c>
      <c r="E111" s="256"/>
      <c r="F111" s="256"/>
      <c r="G111" s="256"/>
      <c r="H111" s="256"/>
      <c r="I111" s="256"/>
      <c r="J111" s="256"/>
      <c r="K111" s="256"/>
      <c r="L111" s="256"/>
      <c r="M111" s="256"/>
      <c r="N111" s="256"/>
      <c r="O111" s="256"/>
      <c r="P111" s="256"/>
      <c r="Q111" s="256"/>
      <c r="R111" s="256"/>
      <c r="S111" s="256"/>
      <c r="T111" s="256"/>
      <c r="U111" s="256"/>
      <c r="V111" s="256"/>
      <c r="W111" s="256"/>
      <c r="X111" s="256"/>
      <c r="Y111" s="256"/>
      <c r="Z111" s="256"/>
      <c r="AA111" s="256"/>
      <c r="AB111" s="256"/>
      <c r="AC111" s="256"/>
      <c r="AD111" s="256"/>
      <c r="AE111" s="256"/>
      <c r="AF111" s="256"/>
      <c r="AG111" s="256"/>
      <c r="AH111" s="256"/>
      <c r="AI111" s="256"/>
      <c r="AJ111" s="256"/>
      <c r="AK111" s="256"/>
      <c r="AL111" s="256"/>
      <c r="AM111" s="256"/>
      <c r="AN111" s="256"/>
      <c r="AO111" s="256"/>
      <c r="AP111" s="256"/>
      <c r="AQ111" s="256"/>
      <c r="AR111" s="256"/>
      <c r="AS111" s="256"/>
      <c r="AT111" s="256"/>
      <c r="AU111" s="256"/>
      <c r="AV111" s="256"/>
      <c r="AW111" s="256"/>
      <c r="AX111" s="256"/>
      <c r="AY111" s="256"/>
      <c r="AZ111" s="256"/>
      <c r="BA111" s="256"/>
      <c r="BB111" s="256"/>
      <c r="BC111" s="256"/>
      <c r="BD111" s="256"/>
      <c r="BE111" s="256"/>
      <c r="BF111" s="256"/>
      <c r="BG111" s="256"/>
      <c r="BH111" s="256"/>
      <c r="BI111" s="256"/>
      <c r="BJ111" s="256"/>
      <c r="BK111" s="256"/>
      <c r="BL111" s="256"/>
      <c r="BM111" s="256"/>
    </row>
    <row r="112" spans="1:65" ht="13.5" customHeight="1">
      <c r="A112" s="256"/>
      <c r="B112" s="256"/>
      <c r="C112" s="256"/>
      <c r="D112" s="649" t="s">
        <v>600</v>
      </c>
      <c r="E112" s="650"/>
      <c r="F112" s="650"/>
      <c r="G112" s="650"/>
      <c r="H112" s="650"/>
      <c r="I112" s="650"/>
      <c r="J112" s="650"/>
      <c r="K112" s="650"/>
      <c r="L112" s="650"/>
      <c r="M112" s="650"/>
      <c r="N112" s="650"/>
      <c r="O112" s="650"/>
      <c r="P112" s="650"/>
      <c r="Q112" s="650"/>
      <c r="R112" s="650"/>
      <c r="S112" s="650"/>
      <c r="T112" s="650"/>
      <c r="U112" s="650"/>
      <c r="V112" s="650"/>
      <c r="W112" s="650"/>
      <c r="X112" s="650"/>
      <c r="Y112" s="650"/>
      <c r="Z112" s="650"/>
      <c r="AA112" s="650"/>
      <c r="AB112" s="650"/>
      <c r="AC112" s="650"/>
      <c r="AD112" s="650"/>
      <c r="AE112" s="650"/>
      <c r="AF112" s="650"/>
      <c r="AG112" s="650"/>
      <c r="AH112" s="650"/>
      <c r="AI112" s="650"/>
      <c r="AJ112" s="650"/>
      <c r="AK112" s="650"/>
      <c r="AL112" s="650"/>
      <c r="AM112" s="650"/>
      <c r="AN112" s="650"/>
      <c r="AO112" s="650"/>
      <c r="AP112" s="650"/>
      <c r="AQ112" s="650"/>
      <c r="AR112" s="650"/>
      <c r="AS112" s="650"/>
      <c r="AT112" s="650"/>
      <c r="AU112" s="650"/>
      <c r="AV112" s="650"/>
      <c r="AW112" s="650"/>
      <c r="AX112" s="650"/>
      <c r="AY112" s="650"/>
      <c r="AZ112" s="650"/>
      <c r="BA112" s="650"/>
      <c r="BB112" s="650"/>
      <c r="BC112" s="650"/>
      <c r="BD112" s="650"/>
      <c r="BE112" s="650"/>
      <c r="BF112" s="650"/>
      <c r="BG112" s="650"/>
      <c r="BH112" s="650"/>
      <c r="BI112" s="650"/>
      <c r="BJ112" s="650"/>
      <c r="BK112" s="650"/>
      <c r="BL112" s="650"/>
      <c r="BM112" s="650"/>
    </row>
    <row r="113" spans="1:65" ht="13.5" customHeight="1">
      <c r="A113" s="256"/>
      <c r="B113" s="256"/>
      <c r="C113" s="256"/>
      <c r="D113" s="651" t="s">
        <v>599</v>
      </c>
      <c r="E113" s="652"/>
      <c r="F113" s="652"/>
      <c r="G113" s="652"/>
      <c r="H113" s="652"/>
      <c r="I113" s="652"/>
      <c r="J113" s="652"/>
      <c r="K113" s="652"/>
      <c r="L113" s="652"/>
      <c r="M113" s="652"/>
      <c r="N113" s="652"/>
      <c r="O113" s="652"/>
      <c r="P113" s="652"/>
      <c r="Q113" s="652"/>
      <c r="R113" s="652"/>
      <c r="S113" s="652"/>
      <c r="T113" s="652"/>
      <c r="U113" s="652"/>
      <c r="V113" s="652"/>
      <c r="W113" s="652"/>
      <c r="X113" s="652"/>
      <c r="Y113" s="652"/>
      <c r="Z113" s="652"/>
      <c r="AA113" s="652"/>
      <c r="AB113" s="652"/>
      <c r="AC113" s="652"/>
      <c r="AD113" s="652"/>
      <c r="AE113" s="652"/>
      <c r="AF113" s="652"/>
      <c r="AG113" s="652"/>
      <c r="AH113" s="652"/>
      <c r="AI113" s="652"/>
      <c r="AJ113" s="652"/>
      <c r="AK113" s="652"/>
      <c r="AL113" s="652"/>
      <c r="AM113" s="652"/>
      <c r="AN113" s="652"/>
      <c r="AO113" s="652"/>
      <c r="AP113" s="652"/>
      <c r="AQ113" s="652"/>
      <c r="AR113" s="652"/>
      <c r="AS113" s="652"/>
      <c r="AT113" s="652"/>
      <c r="AU113" s="652"/>
      <c r="AV113" s="652"/>
      <c r="AW113" s="652"/>
      <c r="AX113" s="652"/>
      <c r="AY113" s="652"/>
      <c r="AZ113" s="652"/>
      <c r="BA113" s="652"/>
      <c r="BB113" s="652"/>
      <c r="BC113" s="652"/>
      <c r="BD113" s="652"/>
      <c r="BE113" s="652"/>
      <c r="BF113" s="652"/>
      <c r="BG113" s="652"/>
      <c r="BH113" s="652"/>
      <c r="BI113" s="652"/>
      <c r="BJ113" s="652"/>
      <c r="BK113" s="652"/>
      <c r="BL113" s="652"/>
      <c r="BM113" s="652"/>
    </row>
    <row r="114" spans="1:65" s="565" customFormat="1" ht="13.5" customHeight="1">
      <c r="A114" s="259"/>
      <c r="B114" s="259"/>
      <c r="C114" s="259"/>
      <c r="D114" s="257" t="s">
        <v>598</v>
      </c>
      <c r="E114" s="257"/>
      <c r="F114" s="257"/>
      <c r="G114" s="257"/>
      <c r="H114" s="257"/>
      <c r="I114" s="257"/>
      <c r="J114" s="257"/>
      <c r="K114" s="257"/>
      <c r="L114" s="257"/>
      <c r="M114" s="257"/>
      <c r="N114" s="257"/>
      <c r="O114" s="257"/>
      <c r="P114" s="257"/>
      <c r="Q114" s="257"/>
      <c r="R114" s="257"/>
      <c r="S114" s="257"/>
      <c r="T114" s="257"/>
      <c r="U114" s="257"/>
      <c r="V114" s="257"/>
      <c r="W114" s="257"/>
      <c r="X114" s="257"/>
      <c r="Y114" s="257"/>
      <c r="Z114" s="257"/>
      <c r="AA114" s="257"/>
      <c r="AB114" s="257"/>
      <c r="AC114" s="257"/>
      <c r="AD114" s="257"/>
      <c r="AE114" s="257"/>
      <c r="AF114" s="257"/>
      <c r="AG114" s="257"/>
      <c r="AH114" s="257"/>
      <c r="AI114" s="257"/>
      <c r="AJ114" s="257"/>
      <c r="AK114" s="257"/>
      <c r="AL114" s="257"/>
      <c r="AM114" s="257"/>
      <c r="AN114" s="257"/>
      <c r="AO114" s="257"/>
      <c r="AP114" s="257"/>
      <c r="AQ114" s="257"/>
      <c r="AR114" s="257"/>
      <c r="AS114" s="257"/>
      <c r="AT114" s="257"/>
      <c r="AU114" s="257"/>
      <c r="AV114" s="257"/>
      <c r="AW114" s="257"/>
      <c r="AX114" s="257"/>
      <c r="AY114" s="257"/>
      <c r="AZ114" s="257"/>
      <c r="BA114" s="257"/>
      <c r="BB114" s="257"/>
      <c r="BC114" s="257"/>
      <c r="BD114" s="257"/>
      <c r="BE114" s="257"/>
      <c r="BF114" s="257"/>
      <c r="BG114" s="257"/>
      <c r="BH114" s="257"/>
      <c r="BI114" s="257"/>
      <c r="BJ114" s="257"/>
      <c r="BK114" s="257"/>
      <c r="BL114" s="257"/>
      <c r="BM114" s="257"/>
    </row>
    <row r="115" spans="1:65" s="565" customFormat="1" ht="13.5" customHeight="1">
      <c r="A115" s="259"/>
      <c r="B115" s="259"/>
      <c r="C115" s="259"/>
      <c r="D115" s="257" t="s">
        <v>597</v>
      </c>
      <c r="E115" s="514"/>
      <c r="F115" s="514"/>
      <c r="G115" s="514"/>
      <c r="H115" s="514"/>
      <c r="I115" s="514"/>
      <c r="J115" s="514"/>
      <c r="K115" s="514"/>
      <c r="L115" s="514"/>
      <c r="M115" s="514"/>
      <c r="N115" s="514"/>
      <c r="O115" s="514"/>
      <c r="P115" s="514"/>
      <c r="Q115" s="514"/>
      <c r="R115" s="514"/>
      <c r="S115" s="514"/>
      <c r="T115" s="514"/>
      <c r="U115" s="514"/>
      <c r="V115" s="514"/>
      <c r="W115" s="514"/>
      <c r="X115" s="514"/>
      <c r="Y115" s="514"/>
      <c r="Z115" s="514"/>
      <c r="AA115" s="514"/>
      <c r="AB115" s="514"/>
      <c r="AC115" s="514"/>
      <c r="AD115" s="514"/>
      <c r="AE115" s="514"/>
      <c r="AF115" s="514"/>
      <c r="AG115" s="514"/>
      <c r="AH115" s="514"/>
      <c r="AI115" s="514"/>
      <c r="AJ115" s="514"/>
      <c r="AK115" s="514"/>
      <c r="AL115" s="514"/>
      <c r="AM115" s="514"/>
      <c r="AN115" s="514"/>
      <c r="AO115" s="514"/>
      <c r="AP115" s="514"/>
      <c r="AQ115" s="514"/>
      <c r="AR115" s="514"/>
      <c r="AS115" s="514"/>
      <c r="AT115" s="514"/>
      <c r="AU115" s="514"/>
      <c r="AV115" s="514"/>
      <c r="AW115" s="514"/>
      <c r="AX115" s="514"/>
      <c r="AY115" s="514"/>
      <c r="AZ115" s="514"/>
      <c r="BA115" s="514"/>
      <c r="BB115" s="514"/>
      <c r="BC115" s="514"/>
      <c r="BD115" s="514"/>
      <c r="BE115" s="514"/>
      <c r="BF115" s="514"/>
      <c r="BG115" s="514"/>
      <c r="BH115" s="514"/>
      <c r="BI115" s="514"/>
      <c r="BJ115" s="514"/>
      <c r="BK115" s="514"/>
      <c r="BL115" s="514"/>
      <c r="BM115" s="514"/>
    </row>
    <row r="116" spans="1:65" ht="13.5" customHeight="1">
      <c r="A116" s="256"/>
      <c r="B116" s="256"/>
      <c r="C116" s="256"/>
      <c r="D116" s="257" t="s">
        <v>596</v>
      </c>
      <c r="E116" s="514"/>
      <c r="F116" s="514"/>
      <c r="G116" s="514"/>
      <c r="H116" s="514"/>
      <c r="I116" s="514"/>
      <c r="J116" s="514"/>
      <c r="K116" s="514"/>
      <c r="L116" s="514"/>
      <c r="M116" s="514"/>
      <c r="N116" s="514"/>
      <c r="O116" s="514"/>
      <c r="P116" s="514"/>
      <c r="Q116" s="514"/>
      <c r="R116" s="514"/>
      <c r="S116" s="514"/>
      <c r="T116" s="514"/>
      <c r="U116" s="514"/>
      <c r="V116" s="514"/>
      <c r="W116" s="514"/>
      <c r="X116" s="514"/>
      <c r="Y116" s="514"/>
      <c r="Z116" s="514"/>
      <c r="AA116" s="514"/>
      <c r="AB116" s="514"/>
      <c r="AC116" s="514"/>
      <c r="AD116" s="514"/>
      <c r="AE116" s="514"/>
      <c r="AF116" s="514"/>
      <c r="AG116" s="514"/>
      <c r="AH116" s="514"/>
      <c r="AI116" s="514"/>
      <c r="AJ116" s="514"/>
      <c r="AK116" s="514"/>
      <c r="AL116" s="514"/>
      <c r="AM116" s="514"/>
      <c r="AN116" s="514"/>
      <c r="AO116" s="514"/>
      <c r="AP116" s="514"/>
      <c r="AQ116" s="514"/>
      <c r="AR116" s="514"/>
      <c r="AS116" s="514"/>
      <c r="AT116" s="514"/>
      <c r="AU116" s="514"/>
      <c r="AV116" s="514"/>
      <c r="AW116" s="514"/>
      <c r="AX116" s="514"/>
      <c r="AY116" s="514"/>
      <c r="AZ116" s="514"/>
      <c r="BA116" s="514"/>
      <c r="BB116" s="514"/>
      <c r="BC116" s="514"/>
      <c r="BD116" s="514"/>
      <c r="BE116" s="514"/>
      <c r="BF116" s="514"/>
      <c r="BG116" s="514"/>
      <c r="BH116" s="514"/>
      <c r="BI116" s="514"/>
      <c r="BJ116" s="514"/>
      <c r="BK116" s="514"/>
      <c r="BL116" s="514"/>
      <c r="BM116" s="514"/>
    </row>
    <row r="117" spans="1:65">
      <c r="A117" s="256"/>
      <c r="B117" s="256"/>
      <c r="C117" s="256"/>
      <c r="D117" s="203" t="s">
        <v>595</v>
      </c>
      <c r="E117" s="256"/>
      <c r="F117" s="256"/>
      <c r="G117" s="256"/>
      <c r="H117" s="256"/>
      <c r="I117" s="256"/>
      <c r="J117" s="256"/>
      <c r="K117" s="256"/>
      <c r="L117" s="256"/>
      <c r="M117" s="256"/>
      <c r="N117" s="256"/>
      <c r="O117" s="256"/>
      <c r="P117" s="256"/>
      <c r="Q117" s="256"/>
      <c r="R117" s="256"/>
      <c r="S117" s="256"/>
      <c r="T117" s="256"/>
      <c r="U117" s="256"/>
      <c r="V117" s="256"/>
      <c r="W117" s="256"/>
      <c r="X117" s="256"/>
      <c r="Y117" s="256"/>
      <c r="Z117" s="256"/>
      <c r="AA117" s="256"/>
      <c r="AB117" s="256"/>
      <c r="AC117" s="256"/>
      <c r="AD117" s="256"/>
      <c r="AE117" s="256"/>
      <c r="AF117" s="256"/>
      <c r="AG117" s="256"/>
      <c r="AH117" s="256"/>
      <c r="AI117" s="256"/>
      <c r="AJ117" s="256"/>
      <c r="AK117" s="256"/>
      <c r="AL117" s="256"/>
      <c r="AM117" s="256"/>
      <c r="AN117" s="256"/>
      <c r="AO117" s="256"/>
      <c r="AP117" s="256"/>
      <c r="AQ117" s="256"/>
      <c r="AR117" s="256"/>
      <c r="AS117" s="256"/>
      <c r="AT117" s="256"/>
      <c r="AU117" s="256"/>
      <c r="AV117" s="256"/>
      <c r="AW117" s="256"/>
      <c r="AX117" s="256"/>
      <c r="AY117" s="256"/>
      <c r="AZ117" s="256"/>
      <c r="BA117" s="256"/>
      <c r="BB117" s="256"/>
      <c r="BC117" s="256"/>
      <c r="BD117" s="256"/>
      <c r="BE117" s="256"/>
      <c r="BF117" s="256"/>
      <c r="BG117" s="256"/>
      <c r="BH117" s="256"/>
      <c r="BI117" s="256"/>
      <c r="BJ117" s="256"/>
      <c r="BK117" s="256"/>
      <c r="BL117" s="256"/>
      <c r="BM117" s="256"/>
    </row>
    <row r="118" spans="1:65">
      <c r="A118" s="256"/>
      <c r="B118" s="256"/>
      <c r="C118" s="256"/>
      <c r="D118" s="257" t="s">
        <v>594</v>
      </c>
      <c r="E118" s="256"/>
      <c r="F118" s="256"/>
      <c r="G118" s="256"/>
      <c r="H118" s="256"/>
      <c r="I118" s="256"/>
      <c r="J118" s="256"/>
      <c r="K118" s="256"/>
      <c r="L118" s="256"/>
      <c r="M118" s="256"/>
      <c r="N118" s="256"/>
      <c r="O118" s="256"/>
      <c r="P118" s="256"/>
      <c r="Q118" s="256"/>
      <c r="R118" s="256"/>
      <c r="S118" s="256"/>
      <c r="T118" s="256"/>
      <c r="U118" s="256"/>
      <c r="V118" s="256"/>
      <c r="W118" s="256"/>
      <c r="X118" s="256"/>
      <c r="Y118" s="256"/>
      <c r="Z118" s="256"/>
      <c r="AA118" s="256"/>
      <c r="AB118" s="256"/>
      <c r="AC118" s="256"/>
      <c r="AD118" s="256"/>
      <c r="AE118" s="256"/>
      <c r="AF118" s="256"/>
      <c r="AG118" s="256"/>
      <c r="AH118" s="256"/>
      <c r="AI118" s="256"/>
      <c r="AJ118" s="256"/>
      <c r="AK118" s="256"/>
      <c r="AL118" s="256"/>
      <c r="AM118" s="256"/>
      <c r="AN118" s="256"/>
      <c r="AO118" s="256"/>
      <c r="AP118" s="256"/>
      <c r="AQ118" s="256"/>
      <c r="AR118" s="256"/>
      <c r="AS118" s="256"/>
      <c r="AT118" s="256"/>
      <c r="AU118" s="256"/>
      <c r="AV118" s="256"/>
      <c r="AW118" s="256"/>
      <c r="AX118" s="256"/>
      <c r="AY118" s="256"/>
      <c r="AZ118" s="256"/>
      <c r="BA118" s="256"/>
      <c r="BB118" s="256"/>
      <c r="BC118" s="256"/>
      <c r="BD118" s="256"/>
      <c r="BE118" s="256"/>
      <c r="BF118" s="256"/>
      <c r="BG118" s="256"/>
      <c r="BH118" s="256"/>
      <c r="BI118" s="256"/>
      <c r="BJ118" s="256"/>
      <c r="BK118" s="256"/>
      <c r="BL118" s="256"/>
      <c r="BM118" s="256"/>
    </row>
    <row r="119" spans="1:65">
      <c r="A119" s="256"/>
      <c r="B119" s="256"/>
      <c r="C119" s="256"/>
      <c r="D119" s="203" t="s">
        <v>593</v>
      </c>
      <c r="E119" s="256"/>
      <c r="F119" s="256"/>
      <c r="G119" s="256"/>
      <c r="H119" s="256"/>
      <c r="I119" s="256"/>
      <c r="J119" s="256"/>
      <c r="K119" s="256"/>
      <c r="L119" s="256"/>
      <c r="M119" s="256"/>
      <c r="N119" s="256"/>
      <c r="O119" s="256"/>
      <c r="P119" s="256"/>
      <c r="Q119" s="256"/>
      <c r="R119" s="256"/>
      <c r="S119" s="256"/>
      <c r="T119" s="256"/>
      <c r="U119" s="256"/>
      <c r="V119" s="256"/>
      <c r="W119" s="256"/>
      <c r="X119" s="256"/>
      <c r="Y119" s="256"/>
      <c r="Z119" s="256"/>
      <c r="AA119" s="256"/>
      <c r="AB119" s="256"/>
      <c r="AC119" s="256"/>
      <c r="AD119" s="256"/>
      <c r="AE119" s="256"/>
      <c r="AF119" s="256"/>
      <c r="AG119" s="256"/>
      <c r="AH119" s="256"/>
      <c r="AI119" s="256"/>
      <c r="AJ119" s="256"/>
      <c r="AK119" s="256"/>
      <c r="AL119" s="256"/>
      <c r="AM119" s="256"/>
      <c r="AN119" s="256"/>
      <c r="AO119" s="256"/>
      <c r="AP119" s="256"/>
      <c r="AQ119" s="256"/>
      <c r="AR119" s="256"/>
      <c r="AS119" s="256"/>
      <c r="AT119" s="256"/>
      <c r="AU119" s="256"/>
      <c r="AV119" s="256"/>
      <c r="AW119" s="256"/>
      <c r="AX119" s="256"/>
      <c r="AY119" s="256"/>
      <c r="AZ119" s="256"/>
      <c r="BA119" s="256"/>
      <c r="BB119" s="256"/>
      <c r="BC119" s="256"/>
      <c r="BD119" s="256"/>
      <c r="BE119" s="256"/>
      <c r="BF119" s="256"/>
      <c r="BG119" s="256"/>
      <c r="BH119" s="256"/>
      <c r="BI119" s="256"/>
      <c r="BJ119" s="256"/>
      <c r="BK119" s="256"/>
      <c r="BL119" s="256"/>
      <c r="BM119" s="256"/>
    </row>
    <row r="120" spans="1:65">
      <c r="A120" s="256"/>
      <c r="B120" s="256"/>
      <c r="C120" s="256"/>
      <c r="D120" s="653" t="s">
        <v>592</v>
      </c>
      <c r="E120" s="654"/>
      <c r="F120" s="654"/>
      <c r="G120" s="654"/>
      <c r="H120" s="654"/>
      <c r="I120" s="654"/>
      <c r="J120" s="654"/>
      <c r="K120" s="654"/>
      <c r="L120" s="654"/>
      <c r="M120" s="654"/>
      <c r="N120" s="654"/>
      <c r="O120" s="654"/>
      <c r="P120" s="654"/>
      <c r="Q120" s="654"/>
      <c r="R120" s="654"/>
      <c r="S120" s="654"/>
      <c r="T120" s="654"/>
      <c r="U120" s="654"/>
      <c r="V120" s="654"/>
      <c r="W120" s="654"/>
      <c r="X120" s="654"/>
      <c r="Y120" s="654"/>
      <c r="Z120" s="654"/>
      <c r="AA120" s="654"/>
      <c r="AB120" s="654"/>
      <c r="AC120" s="654"/>
      <c r="AD120" s="654"/>
      <c r="AE120" s="654"/>
      <c r="AF120" s="654"/>
      <c r="AG120" s="654"/>
      <c r="AH120" s="654"/>
      <c r="AI120" s="654"/>
      <c r="AJ120" s="654"/>
      <c r="AK120" s="654"/>
      <c r="AL120" s="654"/>
      <c r="AM120" s="654"/>
      <c r="AN120" s="654"/>
      <c r="AO120" s="654"/>
      <c r="AP120" s="654"/>
      <c r="AQ120" s="654"/>
      <c r="AR120" s="654"/>
      <c r="AS120" s="654"/>
      <c r="AT120" s="654"/>
      <c r="AU120" s="654"/>
      <c r="AV120" s="654"/>
      <c r="AW120" s="654"/>
      <c r="AX120" s="654"/>
      <c r="AY120" s="654"/>
      <c r="AZ120" s="654"/>
      <c r="BA120" s="654"/>
      <c r="BB120" s="654"/>
      <c r="BC120" s="654"/>
      <c r="BD120" s="654"/>
      <c r="BE120" s="654"/>
      <c r="BF120" s="654"/>
      <c r="BG120" s="654"/>
      <c r="BH120" s="654"/>
      <c r="BI120" s="654"/>
      <c r="BJ120" s="654"/>
      <c r="BK120" s="654"/>
      <c r="BL120" s="654"/>
      <c r="BM120" s="654"/>
    </row>
    <row r="121" spans="1:65">
      <c r="A121" s="256"/>
      <c r="B121" s="256"/>
      <c r="C121" s="256"/>
      <c r="D121" s="655" t="s">
        <v>591</v>
      </c>
      <c r="E121" s="654"/>
      <c r="F121" s="654"/>
      <c r="G121" s="654"/>
      <c r="H121" s="654"/>
      <c r="I121" s="654"/>
      <c r="J121" s="654"/>
      <c r="K121" s="654"/>
      <c r="L121" s="654"/>
      <c r="M121" s="654"/>
      <c r="N121" s="654"/>
      <c r="O121" s="654"/>
      <c r="P121" s="654"/>
      <c r="Q121" s="654"/>
      <c r="R121" s="654"/>
      <c r="S121" s="654"/>
      <c r="T121" s="654"/>
      <c r="U121" s="654"/>
      <c r="V121" s="654"/>
      <c r="W121" s="654"/>
      <c r="X121" s="654"/>
      <c r="Y121" s="654"/>
      <c r="Z121" s="654"/>
      <c r="AA121" s="654"/>
      <c r="AB121" s="654"/>
      <c r="AC121" s="654"/>
      <c r="AD121" s="654"/>
      <c r="AE121" s="654"/>
      <c r="AF121" s="654"/>
      <c r="AG121" s="654"/>
      <c r="AH121" s="654"/>
      <c r="AI121" s="654"/>
      <c r="AJ121" s="654"/>
      <c r="AK121" s="654"/>
      <c r="AL121" s="654"/>
      <c r="AM121" s="654"/>
      <c r="AN121" s="654"/>
      <c r="AO121" s="654"/>
      <c r="AP121" s="654"/>
      <c r="AQ121" s="654"/>
      <c r="AR121" s="654"/>
      <c r="AS121" s="654"/>
      <c r="AT121" s="654"/>
      <c r="AU121" s="654"/>
      <c r="AV121" s="654"/>
      <c r="AW121" s="654"/>
      <c r="AX121" s="654"/>
      <c r="AY121" s="654"/>
      <c r="AZ121" s="654"/>
      <c r="BA121" s="654"/>
      <c r="BB121" s="654"/>
      <c r="BC121" s="654"/>
      <c r="BD121" s="654"/>
      <c r="BE121" s="654"/>
      <c r="BF121" s="654"/>
      <c r="BG121" s="654"/>
      <c r="BH121" s="654"/>
      <c r="BI121" s="654"/>
      <c r="BJ121" s="654"/>
      <c r="BK121" s="654"/>
      <c r="BL121" s="654"/>
      <c r="BM121" s="654"/>
    </row>
    <row r="122" spans="1:65">
      <c r="A122" s="256"/>
      <c r="B122" s="256"/>
      <c r="C122" s="256"/>
      <c r="D122" s="655" t="s">
        <v>590</v>
      </c>
      <c r="E122" s="654"/>
      <c r="F122" s="654"/>
      <c r="G122" s="654"/>
      <c r="H122" s="654"/>
      <c r="I122" s="654"/>
      <c r="J122" s="654"/>
      <c r="K122" s="654"/>
      <c r="L122" s="654"/>
      <c r="M122" s="654"/>
      <c r="N122" s="654"/>
      <c r="O122" s="654"/>
      <c r="P122" s="654"/>
      <c r="Q122" s="654"/>
      <c r="R122" s="654"/>
      <c r="S122" s="654"/>
      <c r="T122" s="654"/>
      <c r="U122" s="654"/>
      <c r="V122" s="654"/>
      <c r="W122" s="654"/>
      <c r="X122" s="654"/>
      <c r="Y122" s="654"/>
      <c r="Z122" s="654"/>
      <c r="AA122" s="654"/>
      <c r="AB122" s="654"/>
      <c r="AC122" s="654"/>
      <c r="AD122" s="654"/>
      <c r="AE122" s="654"/>
      <c r="AF122" s="654"/>
      <c r="AG122" s="654"/>
      <c r="AH122" s="654"/>
      <c r="AI122" s="654"/>
      <c r="AJ122" s="654"/>
      <c r="AK122" s="654"/>
      <c r="AL122" s="654"/>
      <c r="AM122" s="654"/>
      <c r="AN122" s="654"/>
      <c r="AO122" s="654"/>
      <c r="AP122" s="654"/>
      <c r="AQ122" s="654"/>
      <c r="AR122" s="654"/>
      <c r="AS122" s="654"/>
      <c r="AT122" s="654"/>
      <c r="AU122" s="654"/>
      <c r="AV122" s="654"/>
      <c r="AW122" s="654"/>
      <c r="AX122" s="654"/>
      <c r="AY122" s="654"/>
      <c r="AZ122" s="654"/>
      <c r="BA122" s="654"/>
      <c r="BB122" s="654"/>
      <c r="BC122" s="654"/>
      <c r="BD122" s="654"/>
      <c r="BE122" s="654"/>
      <c r="BF122" s="654"/>
      <c r="BG122" s="654"/>
      <c r="BH122" s="654"/>
      <c r="BI122" s="654"/>
      <c r="BJ122" s="654"/>
      <c r="BK122" s="654"/>
      <c r="BL122" s="654"/>
      <c r="BM122" s="654"/>
    </row>
    <row r="123" spans="1:65">
      <c r="A123" s="256"/>
      <c r="B123" s="256"/>
      <c r="C123" s="256"/>
      <c r="D123" s="653" t="s">
        <v>589</v>
      </c>
      <c r="E123" s="654"/>
      <c r="F123" s="654"/>
      <c r="G123" s="654"/>
      <c r="H123" s="654"/>
      <c r="I123" s="654"/>
      <c r="J123" s="654"/>
      <c r="K123" s="654"/>
      <c r="L123" s="654"/>
      <c r="M123" s="654"/>
      <c r="N123" s="654"/>
      <c r="O123" s="654"/>
      <c r="P123" s="654"/>
      <c r="Q123" s="654"/>
      <c r="R123" s="654"/>
      <c r="S123" s="654"/>
      <c r="T123" s="654"/>
      <c r="U123" s="654"/>
      <c r="V123" s="654"/>
      <c r="W123" s="654"/>
      <c r="X123" s="654"/>
      <c r="Y123" s="654"/>
      <c r="Z123" s="654"/>
      <c r="AA123" s="654"/>
      <c r="AB123" s="654"/>
      <c r="AC123" s="654"/>
      <c r="AD123" s="654"/>
      <c r="AE123" s="654"/>
      <c r="AF123" s="654"/>
      <c r="AG123" s="654"/>
      <c r="AH123" s="654"/>
      <c r="AI123" s="654"/>
      <c r="AJ123" s="654"/>
      <c r="AK123" s="654"/>
      <c r="AL123" s="654"/>
      <c r="AM123" s="654"/>
      <c r="AN123" s="654"/>
      <c r="AO123" s="654"/>
      <c r="AP123" s="654"/>
      <c r="AQ123" s="654"/>
      <c r="AR123" s="654"/>
      <c r="AS123" s="654"/>
      <c r="AT123" s="654"/>
      <c r="AU123" s="654"/>
      <c r="AV123" s="654"/>
      <c r="AW123" s="654"/>
      <c r="AX123" s="654"/>
      <c r="AY123" s="654"/>
      <c r="AZ123" s="654"/>
      <c r="BA123" s="654"/>
      <c r="BB123" s="654"/>
      <c r="BC123" s="654"/>
      <c r="BD123" s="654"/>
      <c r="BE123" s="654"/>
      <c r="BF123" s="654"/>
      <c r="BG123" s="654"/>
      <c r="BH123" s="654"/>
      <c r="BI123" s="654"/>
      <c r="BJ123" s="654"/>
      <c r="BK123" s="654"/>
      <c r="BL123" s="654"/>
      <c r="BM123" s="654"/>
    </row>
    <row r="124" spans="1:65" ht="13.5" customHeight="1">
      <c r="A124" s="256"/>
      <c r="B124" s="256"/>
      <c r="C124" s="256"/>
      <c r="D124" s="653" t="s">
        <v>588</v>
      </c>
      <c r="E124" s="653"/>
      <c r="F124" s="653"/>
      <c r="G124" s="653"/>
      <c r="H124" s="653"/>
      <c r="I124" s="653"/>
      <c r="J124" s="653"/>
      <c r="K124" s="653"/>
      <c r="L124" s="653"/>
      <c r="M124" s="653"/>
      <c r="N124" s="653"/>
      <c r="O124" s="653"/>
      <c r="P124" s="653"/>
      <c r="Q124" s="653"/>
      <c r="R124" s="653"/>
      <c r="S124" s="653"/>
      <c r="T124" s="653"/>
      <c r="U124" s="653"/>
      <c r="V124" s="653"/>
      <c r="W124" s="653"/>
      <c r="X124" s="653"/>
      <c r="Y124" s="653"/>
      <c r="Z124" s="653"/>
      <c r="AA124" s="653"/>
      <c r="AB124" s="653"/>
      <c r="AC124" s="653"/>
      <c r="AD124" s="653"/>
      <c r="AE124" s="653"/>
      <c r="AF124" s="653"/>
      <c r="AG124" s="653"/>
      <c r="AH124" s="653"/>
      <c r="AI124" s="653"/>
      <c r="AJ124" s="653"/>
      <c r="AK124" s="653"/>
      <c r="AL124" s="653"/>
      <c r="AM124" s="653"/>
      <c r="AN124" s="653"/>
      <c r="AO124" s="653"/>
      <c r="AP124" s="653"/>
      <c r="AQ124" s="653"/>
      <c r="AR124" s="653"/>
      <c r="AS124" s="653"/>
      <c r="AT124" s="653"/>
      <c r="AU124" s="653"/>
      <c r="AV124" s="653"/>
      <c r="AW124" s="653"/>
      <c r="AX124" s="653"/>
      <c r="AY124" s="653"/>
      <c r="AZ124" s="653"/>
      <c r="BA124" s="653"/>
      <c r="BB124" s="653"/>
      <c r="BC124" s="653"/>
      <c r="BD124" s="653"/>
      <c r="BE124" s="653"/>
      <c r="BF124" s="653"/>
      <c r="BG124" s="653"/>
      <c r="BH124" s="653"/>
      <c r="BI124" s="653"/>
      <c r="BJ124" s="653"/>
      <c r="BK124" s="653"/>
      <c r="BL124" s="653"/>
      <c r="BM124" s="653"/>
    </row>
    <row r="125" spans="1:65">
      <c r="A125" s="256"/>
      <c r="B125" s="256"/>
      <c r="C125" s="256"/>
      <c r="D125" s="653" t="s">
        <v>587</v>
      </c>
      <c r="E125" s="653"/>
      <c r="F125" s="653"/>
      <c r="G125" s="653"/>
      <c r="H125" s="653"/>
      <c r="I125" s="653"/>
      <c r="J125" s="653"/>
      <c r="K125" s="653"/>
      <c r="L125" s="653"/>
      <c r="M125" s="653"/>
      <c r="N125" s="653"/>
      <c r="O125" s="653"/>
      <c r="P125" s="653"/>
      <c r="Q125" s="653"/>
      <c r="R125" s="653"/>
      <c r="S125" s="653"/>
      <c r="T125" s="653"/>
      <c r="U125" s="653"/>
      <c r="V125" s="653"/>
      <c r="W125" s="653"/>
      <c r="X125" s="653"/>
      <c r="Y125" s="653"/>
      <c r="Z125" s="653"/>
      <c r="AA125" s="653"/>
      <c r="AB125" s="653"/>
      <c r="AC125" s="653"/>
      <c r="AD125" s="653"/>
      <c r="AE125" s="653"/>
      <c r="AF125" s="653"/>
      <c r="AG125" s="653"/>
      <c r="AH125" s="653"/>
      <c r="AI125" s="653"/>
      <c r="AJ125" s="653"/>
      <c r="AK125" s="653"/>
      <c r="AL125" s="653"/>
      <c r="AM125" s="653"/>
      <c r="AN125" s="653"/>
      <c r="AO125" s="653"/>
      <c r="AP125" s="653"/>
      <c r="AQ125" s="653"/>
      <c r="AR125" s="653"/>
      <c r="AS125" s="653"/>
      <c r="AT125" s="653"/>
      <c r="AU125" s="653"/>
      <c r="AV125" s="653"/>
      <c r="AW125" s="653"/>
      <c r="AX125" s="653"/>
      <c r="AY125" s="653"/>
      <c r="AZ125" s="653"/>
      <c r="BA125" s="653"/>
      <c r="BB125" s="653"/>
      <c r="BC125" s="653"/>
      <c r="BD125" s="653"/>
      <c r="BE125" s="653"/>
      <c r="BF125" s="653"/>
      <c r="BG125" s="653"/>
      <c r="BH125" s="653"/>
      <c r="BI125" s="653"/>
      <c r="BJ125" s="653"/>
      <c r="BK125" s="653"/>
      <c r="BL125" s="653"/>
      <c r="BM125" s="653"/>
    </row>
    <row r="126" spans="1:65">
      <c r="A126" s="256"/>
      <c r="B126" s="256"/>
      <c r="C126" s="256"/>
      <c r="D126" s="653"/>
      <c r="E126" s="656" t="s">
        <v>586</v>
      </c>
      <c r="F126" s="656"/>
      <c r="G126" s="656"/>
      <c r="H126" s="656"/>
      <c r="I126" s="656"/>
      <c r="J126" s="656"/>
      <c r="K126" s="656"/>
      <c r="L126" s="656"/>
      <c r="M126" s="656"/>
      <c r="N126" s="656"/>
      <c r="O126" s="656"/>
      <c r="P126" s="656"/>
      <c r="Q126" s="656"/>
      <c r="R126" s="656"/>
      <c r="S126" s="656"/>
      <c r="T126" s="656"/>
      <c r="U126" s="656"/>
      <c r="V126" s="656"/>
      <c r="W126" s="656"/>
      <c r="X126" s="656"/>
      <c r="Y126" s="656"/>
      <c r="Z126" s="656"/>
      <c r="AA126" s="656"/>
      <c r="AB126" s="656"/>
      <c r="AC126" s="656"/>
      <c r="AD126" s="656"/>
      <c r="AE126" s="656"/>
      <c r="AF126" s="656"/>
      <c r="AG126" s="656"/>
      <c r="AH126" s="656"/>
      <c r="AI126" s="656"/>
      <c r="AJ126" s="656"/>
      <c r="AK126" s="656"/>
      <c r="AL126" s="656"/>
      <c r="AM126" s="656"/>
      <c r="AN126" s="656"/>
      <c r="AO126" s="656"/>
      <c r="AP126" s="656"/>
      <c r="AQ126" s="656"/>
      <c r="AR126" s="656"/>
      <c r="AS126" s="656"/>
      <c r="AT126" s="656"/>
      <c r="AU126" s="656"/>
      <c r="AV126" s="656"/>
      <c r="AW126" s="656"/>
      <c r="AX126" s="656"/>
      <c r="AY126" s="656"/>
      <c r="AZ126" s="656"/>
      <c r="BA126" s="656"/>
      <c r="BB126" s="656"/>
      <c r="BC126" s="656"/>
      <c r="BD126" s="656"/>
      <c r="BE126" s="656"/>
      <c r="BF126" s="656"/>
      <c r="BG126" s="656"/>
      <c r="BH126" s="656"/>
      <c r="BI126" s="656"/>
      <c r="BJ126" s="656"/>
      <c r="BK126" s="656"/>
      <c r="BL126" s="656"/>
      <c r="BM126" s="656"/>
    </row>
    <row r="127" spans="1:65">
      <c r="A127" s="256"/>
      <c r="B127" s="256"/>
      <c r="C127" s="256"/>
      <c r="D127" s="257"/>
      <c r="E127" s="257" t="s">
        <v>585</v>
      </c>
      <c r="F127" s="257"/>
      <c r="G127" s="257"/>
      <c r="H127" s="257"/>
      <c r="I127" s="257"/>
      <c r="J127" s="257"/>
      <c r="K127" s="257"/>
      <c r="L127" s="257"/>
      <c r="M127" s="257"/>
      <c r="N127" s="257"/>
      <c r="O127" s="257"/>
      <c r="P127" s="257"/>
      <c r="Q127" s="257"/>
      <c r="R127" s="257"/>
      <c r="S127" s="257"/>
      <c r="T127" s="257"/>
      <c r="U127" s="257"/>
      <c r="V127" s="257"/>
      <c r="W127" s="257"/>
      <c r="X127" s="257"/>
      <c r="Y127" s="257"/>
      <c r="Z127" s="257"/>
      <c r="AA127" s="257"/>
      <c r="AB127" s="257"/>
      <c r="AC127" s="257"/>
      <c r="AD127" s="257"/>
      <c r="AE127" s="257"/>
      <c r="AF127" s="257"/>
      <c r="AG127" s="257"/>
      <c r="AH127" s="257"/>
      <c r="AI127" s="257"/>
      <c r="AJ127" s="257"/>
      <c r="AK127" s="257"/>
      <c r="AL127" s="257"/>
      <c r="AM127" s="257"/>
      <c r="AN127" s="257"/>
      <c r="AO127" s="257"/>
      <c r="AP127" s="257"/>
      <c r="AQ127" s="257"/>
      <c r="AR127" s="257"/>
      <c r="AS127" s="257"/>
      <c r="AT127" s="257"/>
      <c r="AU127" s="257"/>
      <c r="AV127" s="257"/>
      <c r="AW127" s="257"/>
      <c r="AX127" s="257"/>
      <c r="AY127" s="257"/>
      <c r="AZ127" s="257"/>
      <c r="BA127" s="257"/>
      <c r="BB127" s="257"/>
      <c r="BC127" s="257"/>
      <c r="BD127" s="257"/>
      <c r="BE127" s="257"/>
      <c r="BF127" s="257"/>
      <c r="BG127" s="257"/>
      <c r="BH127" s="257"/>
      <c r="BI127" s="257"/>
      <c r="BJ127" s="257"/>
      <c r="BK127" s="257"/>
      <c r="BL127" s="257"/>
      <c r="BM127" s="257"/>
    </row>
    <row r="128" spans="1:65">
      <c r="A128" s="256"/>
      <c r="B128" s="256"/>
      <c r="C128" s="256"/>
      <c r="D128" s="257"/>
      <c r="E128" s="257" t="s">
        <v>584</v>
      </c>
      <c r="F128" s="257"/>
      <c r="G128" s="257"/>
      <c r="H128" s="257"/>
      <c r="I128" s="257"/>
      <c r="J128" s="257"/>
      <c r="K128" s="257"/>
      <c r="L128" s="257"/>
      <c r="M128" s="257"/>
      <c r="N128" s="257"/>
      <c r="O128" s="257"/>
      <c r="P128" s="257"/>
      <c r="Q128" s="257"/>
      <c r="R128" s="257"/>
      <c r="S128" s="257"/>
      <c r="T128" s="257"/>
      <c r="U128" s="257"/>
      <c r="V128" s="257"/>
      <c r="W128" s="257"/>
      <c r="X128" s="257"/>
      <c r="Y128" s="257"/>
      <c r="Z128" s="257"/>
      <c r="AA128" s="257"/>
      <c r="AB128" s="257"/>
      <c r="AC128" s="257"/>
      <c r="AD128" s="257"/>
      <c r="AE128" s="257"/>
      <c r="AF128" s="257"/>
      <c r="AG128" s="257"/>
      <c r="AH128" s="257"/>
      <c r="AI128" s="257"/>
      <c r="AJ128" s="257"/>
      <c r="AK128" s="257"/>
      <c r="AL128" s="257"/>
      <c r="AM128" s="257"/>
      <c r="AN128" s="257"/>
      <c r="AO128" s="257"/>
      <c r="AP128" s="257"/>
      <c r="AQ128" s="257"/>
      <c r="AR128" s="257"/>
      <c r="AS128" s="257"/>
      <c r="AT128" s="257"/>
      <c r="AU128" s="257"/>
      <c r="AV128" s="257"/>
      <c r="AW128" s="257"/>
      <c r="AX128" s="257"/>
      <c r="AY128" s="257"/>
      <c r="AZ128" s="257"/>
      <c r="BA128" s="257"/>
      <c r="BB128" s="257"/>
      <c r="BC128" s="257"/>
      <c r="BD128" s="257"/>
      <c r="BE128" s="257"/>
      <c r="BF128" s="257"/>
      <c r="BG128" s="257"/>
      <c r="BH128" s="257"/>
      <c r="BI128" s="257"/>
      <c r="BJ128" s="257"/>
      <c r="BK128" s="257"/>
      <c r="BL128" s="257"/>
      <c r="BM128" s="257"/>
    </row>
    <row r="129" spans="1:65" ht="13.5" customHeight="1">
      <c r="A129" s="256"/>
      <c r="B129" s="256"/>
      <c r="C129" s="256"/>
      <c r="D129" s="257"/>
      <c r="E129" s="257" t="s">
        <v>381</v>
      </c>
      <c r="F129" s="257"/>
      <c r="G129" s="257"/>
      <c r="H129" s="257"/>
      <c r="I129" s="257"/>
      <c r="J129" s="257"/>
      <c r="K129" s="257"/>
      <c r="L129" s="257"/>
      <c r="M129" s="257"/>
      <c r="N129" s="257"/>
      <c r="O129" s="257"/>
      <c r="P129" s="257"/>
      <c r="Q129" s="257"/>
      <c r="R129" s="257"/>
      <c r="S129" s="257"/>
      <c r="T129" s="257"/>
      <c r="U129" s="257"/>
      <c r="V129" s="257"/>
      <c r="W129" s="257"/>
      <c r="X129" s="257"/>
      <c r="Y129" s="257"/>
      <c r="Z129" s="257"/>
      <c r="AA129" s="257"/>
      <c r="AB129" s="257"/>
      <c r="AC129" s="257"/>
      <c r="AD129" s="257"/>
      <c r="AE129" s="257"/>
      <c r="AF129" s="257"/>
      <c r="AG129" s="257"/>
      <c r="AH129" s="257"/>
      <c r="AI129" s="257"/>
      <c r="AJ129" s="257"/>
      <c r="AK129" s="257"/>
      <c r="AL129" s="257"/>
      <c r="AM129" s="257"/>
      <c r="AN129" s="257"/>
      <c r="AO129" s="257"/>
      <c r="AP129" s="257"/>
      <c r="AQ129" s="257"/>
      <c r="AR129" s="257"/>
      <c r="AS129" s="257"/>
      <c r="AT129" s="257"/>
      <c r="AU129" s="257"/>
      <c r="AV129" s="257"/>
      <c r="AW129" s="257"/>
      <c r="AX129" s="257"/>
      <c r="AY129" s="257"/>
      <c r="AZ129" s="257"/>
      <c r="BA129" s="257"/>
      <c r="BB129" s="257"/>
      <c r="BC129" s="257"/>
      <c r="BD129" s="257"/>
      <c r="BE129" s="257"/>
      <c r="BF129" s="257"/>
      <c r="BG129" s="257"/>
      <c r="BH129" s="257"/>
      <c r="BI129" s="257"/>
      <c r="BJ129" s="257"/>
      <c r="BK129" s="257"/>
      <c r="BL129" s="257"/>
      <c r="BM129" s="257"/>
    </row>
    <row r="130" spans="1:65" ht="13.5" customHeight="1">
      <c r="A130" s="256"/>
      <c r="B130" s="256"/>
      <c r="C130" s="256"/>
      <c r="D130" s="204" t="s">
        <v>583</v>
      </c>
      <c r="E130" s="204"/>
      <c r="F130" s="204"/>
      <c r="G130" s="204"/>
      <c r="H130" s="204"/>
      <c r="I130" s="204"/>
      <c r="J130" s="204"/>
      <c r="K130" s="204"/>
      <c r="L130" s="204"/>
      <c r="M130" s="204"/>
      <c r="N130" s="204"/>
      <c r="O130" s="204"/>
      <c r="P130" s="204"/>
      <c r="Q130" s="204"/>
      <c r="R130" s="204"/>
      <c r="S130" s="204"/>
      <c r="T130" s="204"/>
      <c r="U130" s="204"/>
      <c r="V130" s="204"/>
      <c r="W130" s="204"/>
      <c r="X130" s="204"/>
      <c r="Y130" s="204"/>
      <c r="Z130" s="204"/>
      <c r="AA130" s="204"/>
      <c r="AB130" s="204"/>
      <c r="AC130" s="204"/>
      <c r="AD130" s="204"/>
      <c r="AE130" s="204"/>
      <c r="AF130" s="204"/>
      <c r="AG130" s="204"/>
      <c r="AH130" s="204"/>
      <c r="AI130" s="204"/>
      <c r="AJ130" s="204"/>
      <c r="AK130" s="204"/>
      <c r="AL130" s="204"/>
      <c r="AM130" s="204"/>
      <c r="AN130" s="204"/>
      <c r="AO130" s="204"/>
      <c r="AP130" s="204"/>
      <c r="AQ130" s="204"/>
      <c r="AR130" s="204"/>
      <c r="AS130" s="204"/>
      <c r="AT130" s="204"/>
      <c r="AU130" s="204"/>
      <c r="AV130" s="204"/>
      <c r="AW130" s="204"/>
      <c r="AX130" s="204"/>
      <c r="AY130" s="204"/>
      <c r="AZ130" s="204"/>
      <c r="BA130" s="204"/>
      <c r="BB130" s="204"/>
      <c r="BC130" s="204"/>
      <c r="BD130" s="204"/>
      <c r="BE130" s="204"/>
      <c r="BF130" s="204"/>
      <c r="BG130" s="204"/>
      <c r="BH130" s="204"/>
      <c r="BI130" s="204"/>
      <c r="BJ130" s="204"/>
      <c r="BK130" s="204"/>
      <c r="BL130" s="204"/>
      <c r="BM130" s="204"/>
    </row>
    <row r="131" spans="1:65" ht="13.5" customHeight="1">
      <c r="A131" s="256"/>
      <c r="B131" s="256"/>
      <c r="C131" s="256"/>
      <c r="D131" s="204" t="s">
        <v>582</v>
      </c>
      <c r="E131" s="204"/>
      <c r="F131" s="204"/>
      <c r="G131" s="204"/>
      <c r="H131" s="204"/>
      <c r="I131" s="204"/>
      <c r="J131" s="204"/>
      <c r="K131" s="204"/>
      <c r="L131" s="204"/>
      <c r="M131" s="204"/>
      <c r="N131" s="204"/>
      <c r="O131" s="204"/>
      <c r="P131" s="204"/>
      <c r="Q131" s="204"/>
      <c r="R131" s="204"/>
      <c r="S131" s="204"/>
      <c r="T131" s="204"/>
      <c r="U131" s="204"/>
      <c r="V131" s="204"/>
      <c r="W131" s="204"/>
      <c r="X131" s="204"/>
      <c r="Y131" s="204"/>
      <c r="Z131" s="204"/>
      <c r="AA131" s="204"/>
      <c r="AB131" s="204"/>
      <c r="AC131" s="204"/>
      <c r="AD131" s="204"/>
      <c r="AE131" s="204"/>
      <c r="AF131" s="204"/>
      <c r="AG131" s="204"/>
      <c r="AH131" s="204"/>
      <c r="AI131" s="204"/>
      <c r="AJ131" s="204"/>
      <c r="AK131" s="204"/>
      <c r="AL131" s="204"/>
      <c r="AM131" s="204"/>
      <c r="AN131" s="204"/>
      <c r="AO131" s="204"/>
      <c r="AP131" s="204"/>
      <c r="AQ131" s="204"/>
      <c r="AR131" s="204"/>
      <c r="AS131" s="204"/>
      <c r="AT131" s="204"/>
      <c r="AU131" s="204"/>
      <c r="AV131" s="204"/>
      <c r="AW131" s="204"/>
      <c r="AX131" s="204"/>
      <c r="AY131" s="204"/>
      <c r="AZ131" s="204"/>
      <c r="BA131" s="204"/>
      <c r="BB131" s="204"/>
      <c r="BC131" s="204"/>
      <c r="BD131" s="204"/>
      <c r="BE131" s="204"/>
      <c r="BF131" s="204"/>
      <c r="BG131" s="204"/>
      <c r="BH131" s="204"/>
      <c r="BI131" s="204"/>
      <c r="BJ131" s="204"/>
      <c r="BK131" s="204"/>
      <c r="BL131" s="204"/>
      <c r="BM131" s="204"/>
    </row>
    <row r="132" spans="1:65">
      <c r="A132" s="256"/>
      <c r="B132" s="256"/>
      <c r="C132" s="256"/>
      <c r="D132" s="204" t="s">
        <v>581</v>
      </c>
      <c r="E132" s="656"/>
      <c r="F132" s="656"/>
      <c r="G132" s="656"/>
      <c r="H132" s="656"/>
      <c r="I132" s="656"/>
      <c r="J132" s="656"/>
      <c r="K132" s="656"/>
      <c r="L132" s="656"/>
      <c r="M132" s="656"/>
      <c r="N132" s="656"/>
      <c r="O132" s="656"/>
      <c r="P132" s="656"/>
      <c r="Q132" s="656"/>
      <c r="R132" s="656"/>
      <c r="S132" s="656"/>
      <c r="T132" s="656"/>
      <c r="U132" s="656"/>
      <c r="V132" s="656"/>
      <c r="W132" s="656"/>
      <c r="X132" s="656"/>
      <c r="Y132" s="656"/>
      <c r="Z132" s="656"/>
      <c r="AA132" s="656"/>
      <c r="AB132" s="656"/>
      <c r="AC132" s="656"/>
      <c r="AD132" s="656"/>
      <c r="AE132" s="656"/>
      <c r="AF132" s="656"/>
      <c r="AG132" s="656"/>
      <c r="AH132" s="656"/>
      <c r="AI132" s="656"/>
      <c r="AJ132" s="656"/>
      <c r="AK132" s="656"/>
      <c r="AL132" s="656"/>
      <c r="AM132" s="656"/>
      <c r="AN132" s="656"/>
      <c r="AO132" s="656"/>
      <c r="AP132" s="656"/>
      <c r="AQ132" s="656"/>
      <c r="AR132" s="656"/>
      <c r="AS132" s="656"/>
      <c r="AT132" s="656"/>
      <c r="AU132" s="656"/>
      <c r="AV132" s="656"/>
      <c r="AW132" s="656"/>
      <c r="AX132" s="656"/>
      <c r="AY132" s="656"/>
      <c r="AZ132" s="656"/>
      <c r="BA132" s="656"/>
      <c r="BB132" s="656"/>
      <c r="BC132" s="656"/>
      <c r="BD132" s="656"/>
      <c r="BE132" s="656"/>
      <c r="BF132" s="656"/>
      <c r="BG132" s="656"/>
      <c r="BH132" s="656"/>
      <c r="BI132" s="656"/>
      <c r="BJ132" s="656"/>
      <c r="BK132" s="656"/>
      <c r="BL132" s="656"/>
      <c r="BM132" s="656"/>
    </row>
    <row r="133" spans="1:65" ht="13.5" customHeight="1">
      <c r="A133" s="256"/>
      <c r="B133" s="256"/>
      <c r="C133" s="256"/>
      <c r="D133" s="656" t="s">
        <v>681</v>
      </c>
      <c r="E133" s="656"/>
      <c r="F133" s="656"/>
      <c r="G133" s="656"/>
      <c r="H133" s="656"/>
      <c r="I133" s="656"/>
      <c r="J133" s="656"/>
      <c r="K133" s="656"/>
      <c r="L133" s="656"/>
      <c r="M133" s="656"/>
      <c r="N133" s="656"/>
      <c r="O133" s="656"/>
      <c r="P133" s="656"/>
      <c r="Q133" s="656"/>
      <c r="R133" s="656"/>
      <c r="S133" s="656"/>
      <c r="T133" s="656"/>
      <c r="U133" s="656"/>
      <c r="V133" s="656"/>
      <c r="W133" s="656"/>
      <c r="X133" s="656"/>
      <c r="Y133" s="656"/>
      <c r="Z133" s="656"/>
      <c r="AA133" s="656"/>
      <c r="AB133" s="656"/>
      <c r="AC133" s="656"/>
      <c r="AD133" s="656"/>
      <c r="AE133" s="656"/>
      <c r="AF133" s="656"/>
      <c r="AG133" s="656"/>
      <c r="AH133" s="656"/>
      <c r="AI133" s="656"/>
      <c r="AJ133" s="656"/>
      <c r="AK133" s="656"/>
      <c r="AL133" s="656"/>
      <c r="AM133" s="656"/>
      <c r="AN133" s="656"/>
      <c r="AO133" s="656"/>
      <c r="AP133" s="656"/>
      <c r="AQ133" s="656"/>
      <c r="AR133" s="656"/>
      <c r="AS133" s="656"/>
      <c r="AT133" s="656"/>
      <c r="AU133" s="656"/>
      <c r="AV133" s="656"/>
      <c r="AW133" s="656"/>
      <c r="AX133" s="656"/>
      <c r="AY133" s="656"/>
      <c r="AZ133" s="656"/>
      <c r="BA133" s="656"/>
      <c r="BB133" s="656"/>
      <c r="BC133" s="656"/>
      <c r="BD133" s="656"/>
      <c r="BE133" s="656"/>
      <c r="BF133" s="656"/>
      <c r="BG133" s="656"/>
      <c r="BH133" s="656"/>
      <c r="BI133" s="656"/>
      <c r="BJ133" s="656"/>
      <c r="BK133" s="656"/>
      <c r="BL133" s="656"/>
      <c r="BM133" s="656"/>
    </row>
    <row r="134" spans="1:65" ht="13.5" customHeight="1">
      <c r="A134" s="256"/>
      <c r="B134" s="256"/>
      <c r="C134" s="256"/>
      <c r="D134" s="656" t="s">
        <v>580</v>
      </c>
      <c r="E134" s="656"/>
      <c r="F134" s="656"/>
      <c r="G134" s="656"/>
      <c r="H134" s="656"/>
      <c r="I134" s="656"/>
      <c r="J134" s="656"/>
      <c r="K134" s="656"/>
      <c r="L134" s="656"/>
      <c r="M134" s="656"/>
      <c r="N134" s="656"/>
      <c r="O134" s="656"/>
      <c r="P134" s="656"/>
      <c r="Q134" s="656"/>
      <c r="R134" s="656"/>
      <c r="S134" s="656"/>
      <c r="T134" s="656"/>
      <c r="U134" s="656"/>
      <c r="V134" s="656"/>
      <c r="W134" s="656"/>
      <c r="X134" s="656"/>
      <c r="Y134" s="656"/>
      <c r="Z134" s="656"/>
      <c r="AA134" s="656"/>
      <c r="AB134" s="656"/>
      <c r="AC134" s="656"/>
      <c r="AD134" s="656"/>
      <c r="AE134" s="656"/>
      <c r="AF134" s="656"/>
      <c r="AG134" s="656"/>
      <c r="AH134" s="656"/>
      <c r="AI134" s="656"/>
      <c r="AJ134" s="656"/>
      <c r="AK134" s="656"/>
      <c r="AL134" s="656"/>
      <c r="AM134" s="656"/>
      <c r="AN134" s="656"/>
      <c r="AO134" s="656"/>
      <c r="AP134" s="656"/>
      <c r="AQ134" s="656"/>
      <c r="AR134" s="656"/>
      <c r="AS134" s="656"/>
      <c r="AT134" s="656"/>
      <c r="AU134" s="656"/>
      <c r="AV134" s="656"/>
      <c r="AW134" s="656"/>
      <c r="AX134" s="656"/>
      <c r="AY134" s="656"/>
      <c r="AZ134" s="656"/>
      <c r="BA134" s="656"/>
      <c r="BB134" s="656"/>
      <c r="BC134" s="656"/>
      <c r="BD134" s="656"/>
      <c r="BE134" s="656"/>
      <c r="BF134" s="656"/>
      <c r="BG134" s="656"/>
      <c r="BH134" s="656"/>
      <c r="BI134" s="656"/>
      <c r="BJ134" s="656"/>
      <c r="BK134" s="656"/>
      <c r="BL134" s="656"/>
      <c r="BM134" s="656"/>
    </row>
    <row r="135" spans="1:65" ht="13.5" customHeight="1">
      <c r="A135" s="256"/>
      <c r="B135" s="256"/>
      <c r="C135" s="256"/>
      <c r="D135" s="258" t="s">
        <v>579</v>
      </c>
      <c r="E135" s="569"/>
      <c r="F135" s="569"/>
      <c r="G135" s="569"/>
      <c r="H135" s="569"/>
      <c r="I135" s="569"/>
      <c r="J135" s="569"/>
      <c r="K135" s="569"/>
      <c r="L135" s="569"/>
      <c r="M135" s="569"/>
      <c r="N135" s="569"/>
      <c r="O135" s="569"/>
      <c r="P135" s="569"/>
      <c r="Q135" s="569"/>
      <c r="R135" s="569"/>
      <c r="S135" s="569"/>
      <c r="T135" s="569"/>
      <c r="U135" s="569"/>
      <c r="V135" s="569"/>
      <c r="W135" s="569"/>
      <c r="X135" s="569"/>
      <c r="Y135" s="569"/>
      <c r="Z135" s="569"/>
      <c r="AA135" s="569"/>
      <c r="AB135" s="569"/>
      <c r="AC135" s="569"/>
      <c r="AD135" s="569"/>
      <c r="AE135" s="569"/>
      <c r="AF135" s="569"/>
      <c r="AG135" s="569"/>
      <c r="AH135" s="569"/>
      <c r="AI135" s="569"/>
      <c r="AJ135" s="569"/>
      <c r="AK135" s="569"/>
      <c r="AL135" s="569"/>
      <c r="AM135" s="569"/>
      <c r="AN135" s="569"/>
      <c r="AO135" s="569"/>
      <c r="AP135" s="256"/>
      <c r="AQ135" s="256"/>
      <c r="AR135" s="256"/>
      <c r="AS135" s="256"/>
      <c r="AT135" s="256"/>
      <c r="AU135" s="256"/>
      <c r="AV135" s="256"/>
      <c r="AW135" s="256"/>
      <c r="AX135" s="256"/>
      <c r="AY135" s="256"/>
      <c r="AZ135" s="256"/>
      <c r="BA135" s="256"/>
      <c r="BB135" s="256"/>
      <c r="BC135" s="256"/>
      <c r="BD135" s="256"/>
      <c r="BE135" s="256"/>
      <c r="BF135" s="256"/>
      <c r="BG135" s="256"/>
      <c r="BH135" s="256"/>
      <c r="BI135" s="256"/>
      <c r="BJ135" s="256"/>
      <c r="BK135" s="256"/>
      <c r="BL135" s="256"/>
      <c r="BM135" s="256"/>
    </row>
    <row r="136" spans="1:65" ht="13.5" customHeight="1">
      <c r="A136" s="256"/>
      <c r="B136" s="256"/>
      <c r="C136" s="256"/>
      <c r="D136" s="258"/>
      <c r="E136" s="569" t="s">
        <v>578</v>
      </c>
      <c r="F136" s="569"/>
      <c r="G136" s="569"/>
      <c r="H136" s="569"/>
      <c r="I136" s="569"/>
      <c r="J136" s="569"/>
      <c r="K136" s="569"/>
      <c r="L136" s="569"/>
      <c r="M136" s="569"/>
      <c r="N136" s="569"/>
      <c r="O136" s="569"/>
      <c r="P136" s="569"/>
      <c r="Q136" s="569"/>
      <c r="R136" s="569"/>
      <c r="S136" s="569"/>
      <c r="T136" s="569"/>
      <c r="U136" s="569"/>
      <c r="V136" s="569"/>
      <c r="W136" s="569"/>
      <c r="X136" s="569"/>
      <c r="Y136" s="569"/>
      <c r="Z136" s="569"/>
      <c r="AA136" s="569"/>
      <c r="AB136" s="569"/>
      <c r="AC136" s="569"/>
      <c r="AD136" s="569"/>
      <c r="AE136" s="569"/>
      <c r="AF136" s="569"/>
      <c r="AG136" s="569"/>
      <c r="AH136" s="569"/>
      <c r="AI136" s="569"/>
      <c r="AJ136" s="569"/>
      <c r="AK136" s="569"/>
      <c r="AL136" s="569"/>
      <c r="AM136" s="569"/>
      <c r="AN136" s="569"/>
      <c r="AO136" s="569"/>
      <c r="AP136" s="256"/>
      <c r="AQ136" s="256"/>
      <c r="AR136" s="256"/>
      <c r="AS136" s="256"/>
      <c r="AT136" s="256"/>
      <c r="AU136" s="256"/>
      <c r="AV136" s="256"/>
      <c r="AW136" s="256"/>
      <c r="AX136" s="256"/>
      <c r="AY136" s="256"/>
      <c r="AZ136" s="256"/>
      <c r="BA136" s="256"/>
      <c r="BB136" s="256"/>
      <c r="BC136" s="256"/>
      <c r="BD136" s="256"/>
      <c r="BE136" s="256"/>
      <c r="BF136" s="256"/>
      <c r="BG136" s="256"/>
      <c r="BH136" s="256"/>
      <c r="BI136" s="256"/>
      <c r="BJ136" s="256"/>
      <c r="BK136" s="256"/>
      <c r="BL136" s="256"/>
      <c r="BM136" s="256"/>
    </row>
    <row r="137" spans="1:65" s="564" customFormat="1" ht="13.5" customHeight="1">
      <c r="A137" s="654"/>
      <c r="B137" s="654"/>
      <c r="C137" s="654"/>
      <c r="D137" s="204" t="s">
        <v>577</v>
      </c>
      <c r="E137" s="257"/>
      <c r="F137" s="257"/>
      <c r="G137" s="257"/>
      <c r="H137" s="257"/>
      <c r="I137" s="257"/>
      <c r="J137" s="257"/>
      <c r="K137" s="257"/>
      <c r="L137" s="257"/>
      <c r="M137" s="257"/>
      <c r="N137" s="257"/>
      <c r="O137" s="257"/>
      <c r="P137" s="257"/>
      <c r="Q137" s="257"/>
      <c r="R137" s="257"/>
      <c r="S137" s="257"/>
      <c r="T137" s="257"/>
      <c r="U137" s="257"/>
      <c r="V137" s="257"/>
      <c r="W137" s="257"/>
      <c r="X137" s="257"/>
      <c r="Y137" s="257"/>
      <c r="Z137" s="257"/>
      <c r="AA137" s="257"/>
      <c r="AB137" s="257"/>
      <c r="AC137" s="257"/>
      <c r="AD137" s="257"/>
      <c r="AE137" s="257"/>
      <c r="AF137" s="257"/>
      <c r="AG137" s="257"/>
      <c r="AH137" s="257"/>
      <c r="AI137" s="257"/>
      <c r="AJ137" s="257"/>
      <c r="AK137" s="257"/>
      <c r="AL137" s="257"/>
      <c r="AM137" s="257"/>
      <c r="AN137" s="257"/>
      <c r="AO137" s="257"/>
      <c r="AP137" s="257"/>
      <c r="AQ137" s="257"/>
      <c r="AR137" s="257"/>
      <c r="AS137" s="257"/>
      <c r="AT137" s="257"/>
      <c r="AU137" s="257"/>
      <c r="AV137" s="257"/>
      <c r="AW137" s="257"/>
      <c r="AX137" s="257"/>
      <c r="AY137" s="257"/>
      <c r="AZ137" s="257"/>
      <c r="BA137" s="257"/>
      <c r="BB137" s="257"/>
      <c r="BC137" s="257"/>
      <c r="BD137" s="257"/>
      <c r="BE137" s="257"/>
      <c r="BF137" s="257"/>
      <c r="BG137" s="257"/>
      <c r="BH137" s="257"/>
      <c r="BI137" s="257"/>
      <c r="BJ137" s="257"/>
      <c r="BK137" s="257"/>
      <c r="BL137" s="257"/>
      <c r="BM137" s="257"/>
    </row>
    <row r="138" spans="1:65" s="564" customFormat="1" ht="13.5" customHeight="1">
      <c r="A138" s="654"/>
      <c r="B138" s="654"/>
      <c r="C138" s="654"/>
      <c r="D138" s="257" t="s">
        <v>576</v>
      </c>
      <c r="E138" s="514"/>
      <c r="F138" s="514"/>
      <c r="G138" s="514"/>
      <c r="H138" s="514"/>
      <c r="I138" s="514"/>
      <c r="J138" s="514"/>
      <c r="K138" s="514"/>
      <c r="L138" s="514"/>
      <c r="M138" s="514"/>
      <c r="N138" s="514"/>
      <c r="O138" s="514"/>
      <c r="P138" s="514"/>
      <c r="Q138" s="514"/>
      <c r="R138" s="514"/>
      <c r="S138" s="514"/>
      <c r="T138" s="514"/>
      <c r="U138" s="514"/>
      <c r="V138" s="514"/>
      <c r="W138" s="514"/>
      <c r="X138" s="514"/>
      <c r="Y138" s="514"/>
      <c r="Z138" s="514"/>
      <c r="AA138" s="514"/>
      <c r="AB138" s="514"/>
      <c r="AC138" s="514"/>
      <c r="AD138" s="514"/>
      <c r="AE138" s="514"/>
      <c r="AF138" s="514"/>
      <c r="AG138" s="514"/>
      <c r="AH138" s="514"/>
      <c r="AI138" s="514"/>
      <c r="AJ138" s="514"/>
      <c r="AK138" s="514"/>
      <c r="AL138" s="514"/>
      <c r="AM138" s="514"/>
      <c r="AN138" s="514"/>
      <c r="AO138" s="514"/>
      <c r="AP138" s="514"/>
      <c r="AQ138" s="514"/>
      <c r="AR138" s="514"/>
      <c r="AS138" s="514"/>
      <c r="AT138" s="514"/>
      <c r="AU138" s="514"/>
      <c r="AV138" s="514"/>
      <c r="AW138" s="514"/>
      <c r="AX138" s="514"/>
      <c r="AY138" s="514"/>
      <c r="AZ138" s="514"/>
      <c r="BA138" s="514"/>
      <c r="BB138" s="514"/>
      <c r="BC138" s="514"/>
      <c r="BD138" s="514"/>
      <c r="BE138" s="514"/>
      <c r="BF138" s="514"/>
      <c r="BG138" s="514"/>
      <c r="BH138" s="514"/>
      <c r="BI138" s="514"/>
      <c r="BJ138" s="514"/>
      <c r="BK138" s="514"/>
      <c r="BL138" s="514"/>
      <c r="BM138" s="514"/>
    </row>
    <row r="139" spans="1:65" s="564" customFormat="1" ht="13.5" customHeight="1">
      <c r="A139" s="654"/>
      <c r="B139" s="654"/>
      <c r="C139" s="654"/>
      <c r="D139" s="257" t="s">
        <v>575</v>
      </c>
      <c r="E139" s="257"/>
      <c r="F139" s="257"/>
      <c r="G139" s="257"/>
      <c r="H139" s="257"/>
      <c r="I139" s="257"/>
      <c r="J139" s="257"/>
      <c r="K139" s="257"/>
      <c r="L139" s="257"/>
      <c r="M139" s="257"/>
      <c r="N139" s="257"/>
      <c r="O139" s="257"/>
      <c r="P139" s="257"/>
      <c r="Q139" s="257"/>
      <c r="R139" s="257"/>
      <c r="S139" s="257"/>
      <c r="T139" s="257"/>
      <c r="U139" s="257"/>
      <c r="V139" s="257"/>
      <c r="W139" s="257"/>
      <c r="X139" s="257"/>
      <c r="Y139" s="257"/>
      <c r="Z139" s="257"/>
      <c r="AA139" s="257"/>
      <c r="AB139" s="257"/>
      <c r="AC139" s="257"/>
      <c r="AD139" s="257"/>
      <c r="AE139" s="257"/>
      <c r="AF139" s="257"/>
      <c r="AG139" s="257"/>
      <c r="AH139" s="257"/>
      <c r="AI139" s="257"/>
      <c r="AJ139" s="257"/>
      <c r="AK139" s="257"/>
      <c r="AL139" s="257"/>
      <c r="AM139" s="257"/>
      <c r="AN139" s="257"/>
      <c r="AO139" s="257"/>
      <c r="AP139" s="257"/>
      <c r="AQ139" s="257"/>
      <c r="AR139" s="257"/>
      <c r="AS139" s="257"/>
      <c r="AT139" s="257"/>
      <c r="AU139" s="257"/>
      <c r="AV139" s="257"/>
      <c r="AW139" s="257"/>
      <c r="AX139" s="257"/>
      <c r="AY139" s="257"/>
      <c r="AZ139" s="257"/>
      <c r="BA139" s="257"/>
      <c r="BB139" s="257"/>
      <c r="BC139" s="257"/>
      <c r="BD139" s="257"/>
      <c r="BE139" s="257"/>
      <c r="BF139" s="257"/>
      <c r="BG139" s="257"/>
      <c r="BH139" s="257"/>
      <c r="BI139" s="257"/>
      <c r="BJ139" s="257"/>
      <c r="BK139" s="257"/>
      <c r="BL139" s="257"/>
      <c r="BM139" s="257"/>
    </row>
    <row r="140" spans="1:65" s="564" customFormat="1" ht="13.5" customHeight="1">
      <c r="A140" s="654"/>
      <c r="B140" s="654"/>
      <c r="C140" s="654"/>
      <c r="D140" s="257" t="s">
        <v>574</v>
      </c>
      <c r="E140" s="257"/>
      <c r="F140" s="257"/>
      <c r="G140" s="257"/>
      <c r="H140" s="257"/>
      <c r="I140" s="257"/>
      <c r="J140" s="257"/>
      <c r="K140" s="257"/>
      <c r="L140" s="257"/>
      <c r="M140" s="257"/>
      <c r="N140" s="257"/>
      <c r="O140" s="257"/>
      <c r="P140" s="257"/>
      <c r="Q140" s="257"/>
      <c r="R140" s="257"/>
      <c r="S140" s="257"/>
      <c r="T140" s="257"/>
      <c r="U140" s="257"/>
      <c r="V140" s="257"/>
      <c r="W140" s="257"/>
      <c r="X140" s="257"/>
      <c r="Y140" s="257"/>
      <c r="Z140" s="257"/>
      <c r="AA140" s="257"/>
      <c r="AB140" s="257"/>
      <c r="AC140" s="257"/>
      <c r="AD140" s="257"/>
      <c r="AE140" s="257"/>
      <c r="AF140" s="257"/>
      <c r="AG140" s="257"/>
      <c r="AH140" s="257"/>
      <c r="AI140" s="257"/>
      <c r="AJ140" s="257"/>
      <c r="AK140" s="257"/>
      <c r="AL140" s="257"/>
      <c r="AM140" s="257"/>
      <c r="AN140" s="257"/>
      <c r="AO140" s="257"/>
      <c r="AP140" s="257"/>
      <c r="AQ140" s="257"/>
      <c r="AR140" s="257"/>
      <c r="AS140" s="257"/>
      <c r="AT140" s="257"/>
      <c r="AU140" s="257"/>
      <c r="AV140" s="257"/>
      <c r="AW140" s="257"/>
      <c r="AX140" s="257"/>
      <c r="AY140" s="257"/>
      <c r="AZ140" s="257"/>
      <c r="BA140" s="257"/>
      <c r="BB140" s="257"/>
      <c r="BC140" s="257"/>
      <c r="BD140" s="257"/>
      <c r="BE140" s="257"/>
      <c r="BF140" s="257"/>
      <c r="BG140" s="257"/>
      <c r="BH140" s="257"/>
      <c r="BI140" s="257"/>
      <c r="BJ140" s="257"/>
      <c r="BK140" s="257"/>
      <c r="BL140" s="257"/>
      <c r="BM140" s="257"/>
    </row>
    <row r="141" spans="1:65" s="564" customFormat="1" ht="13.5" customHeight="1">
      <c r="A141" s="654"/>
      <c r="B141" s="654"/>
      <c r="C141" s="654"/>
      <c r="D141" s="257" t="s">
        <v>573</v>
      </c>
      <c r="E141" s="257"/>
      <c r="F141" s="257"/>
      <c r="G141" s="257"/>
      <c r="H141" s="257"/>
      <c r="I141" s="257"/>
      <c r="J141" s="257"/>
      <c r="K141" s="257"/>
      <c r="L141" s="257"/>
      <c r="M141" s="257"/>
      <c r="N141" s="257"/>
      <c r="O141" s="257"/>
      <c r="P141" s="257"/>
      <c r="Q141" s="257"/>
      <c r="R141" s="257"/>
      <c r="S141" s="257"/>
      <c r="T141" s="257"/>
      <c r="U141" s="257"/>
      <c r="V141" s="257"/>
      <c r="W141" s="257"/>
      <c r="X141" s="257"/>
      <c r="Y141" s="257"/>
      <c r="Z141" s="257"/>
      <c r="AA141" s="257"/>
      <c r="AB141" s="257"/>
      <c r="AC141" s="257"/>
      <c r="AD141" s="257"/>
      <c r="AE141" s="257"/>
      <c r="AF141" s="257"/>
      <c r="AG141" s="257"/>
      <c r="AH141" s="257"/>
      <c r="AI141" s="257"/>
      <c r="AJ141" s="257"/>
      <c r="AK141" s="257"/>
      <c r="AL141" s="257"/>
      <c r="AM141" s="257"/>
      <c r="AN141" s="257"/>
      <c r="AO141" s="257"/>
      <c r="AP141" s="257"/>
      <c r="AQ141" s="257"/>
      <c r="AR141" s="257"/>
      <c r="AS141" s="257"/>
      <c r="AT141" s="257"/>
      <c r="AU141" s="257"/>
      <c r="AV141" s="257"/>
      <c r="AW141" s="257"/>
      <c r="AX141" s="257"/>
      <c r="AY141" s="257"/>
      <c r="AZ141" s="257"/>
      <c r="BA141" s="257"/>
      <c r="BB141" s="257"/>
      <c r="BC141" s="257"/>
      <c r="BD141" s="257"/>
      <c r="BE141" s="257"/>
      <c r="BF141" s="257"/>
      <c r="BG141" s="257"/>
      <c r="BH141" s="257"/>
      <c r="BI141" s="257"/>
      <c r="BJ141" s="257"/>
      <c r="BK141" s="257"/>
      <c r="BL141" s="257"/>
      <c r="BM141" s="257"/>
    </row>
    <row r="142" spans="1:65" s="564" customFormat="1" ht="13.5" customHeight="1">
      <c r="A142" s="654"/>
      <c r="B142" s="654"/>
      <c r="C142" s="654"/>
      <c r="D142" s="257" t="s">
        <v>572</v>
      </c>
      <c r="E142" s="257"/>
      <c r="F142" s="257"/>
      <c r="G142" s="257"/>
      <c r="H142" s="257"/>
      <c r="I142" s="257"/>
      <c r="J142" s="257"/>
      <c r="K142" s="257"/>
      <c r="L142" s="257"/>
      <c r="M142" s="257"/>
      <c r="N142" s="257"/>
      <c r="O142" s="257"/>
      <c r="P142" s="257"/>
      <c r="Q142" s="257"/>
      <c r="R142" s="257"/>
      <c r="S142" s="257"/>
      <c r="T142" s="257"/>
      <c r="U142" s="257"/>
      <c r="V142" s="257"/>
      <c r="W142" s="257"/>
      <c r="X142" s="257"/>
      <c r="Y142" s="257"/>
      <c r="Z142" s="257"/>
      <c r="AA142" s="257"/>
      <c r="AB142" s="257"/>
      <c r="AC142" s="257"/>
      <c r="AD142" s="257"/>
      <c r="AE142" s="257"/>
      <c r="AF142" s="257"/>
      <c r="AG142" s="257"/>
      <c r="AH142" s="257"/>
      <c r="AI142" s="257"/>
      <c r="AJ142" s="257"/>
      <c r="AK142" s="257"/>
      <c r="AL142" s="257"/>
      <c r="AM142" s="257"/>
      <c r="AN142" s="257"/>
      <c r="AO142" s="257"/>
      <c r="AP142" s="257"/>
      <c r="AQ142" s="257"/>
      <c r="AR142" s="257"/>
      <c r="AS142" s="257"/>
      <c r="AT142" s="257"/>
      <c r="AU142" s="257"/>
      <c r="AV142" s="257"/>
      <c r="AW142" s="257"/>
      <c r="AX142" s="257"/>
      <c r="AY142" s="257"/>
      <c r="AZ142" s="257"/>
      <c r="BA142" s="257"/>
      <c r="BB142" s="257"/>
      <c r="BC142" s="257"/>
      <c r="BD142" s="257"/>
      <c r="BE142" s="257"/>
      <c r="BF142" s="257"/>
      <c r="BG142" s="257"/>
      <c r="BH142" s="257"/>
      <c r="BI142" s="257"/>
      <c r="BJ142" s="257"/>
      <c r="BK142" s="257"/>
      <c r="BL142" s="257"/>
      <c r="BM142" s="257"/>
    </row>
    <row r="143" spans="1:65" ht="13.5" customHeight="1">
      <c r="A143" s="256"/>
      <c r="B143" s="256"/>
      <c r="C143" s="256"/>
      <c r="D143" s="257" t="s">
        <v>571</v>
      </c>
      <c r="E143" s="257"/>
      <c r="F143" s="257"/>
      <c r="G143" s="257"/>
      <c r="H143" s="257"/>
      <c r="I143" s="257"/>
      <c r="J143" s="257"/>
      <c r="K143" s="257"/>
      <c r="L143" s="257"/>
      <c r="M143" s="257"/>
      <c r="N143" s="257"/>
      <c r="O143" s="257"/>
      <c r="P143" s="257"/>
      <c r="Q143" s="257"/>
      <c r="R143" s="257"/>
      <c r="S143" s="257"/>
      <c r="T143" s="257"/>
      <c r="U143" s="257"/>
      <c r="V143" s="257"/>
      <c r="W143" s="257"/>
      <c r="X143" s="257"/>
      <c r="Y143" s="257"/>
      <c r="Z143" s="257"/>
      <c r="AA143" s="257"/>
      <c r="AB143" s="257"/>
      <c r="AC143" s="257"/>
      <c r="AD143" s="257"/>
      <c r="AE143" s="257"/>
      <c r="AF143" s="257"/>
      <c r="AG143" s="257"/>
      <c r="AH143" s="257"/>
      <c r="AI143" s="257"/>
      <c r="AJ143" s="257"/>
      <c r="AK143" s="257"/>
      <c r="AL143" s="257"/>
      <c r="AM143" s="257"/>
      <c r="AN143" s="257"/>
      <c r="AO143" s="257"/>
      <c r="AP143" s="257"/>
      <c r="AQ143" s="257"/>
      <c r="AR143" s="257"/>
      <c r="AS143" s="257"/>
      <c r="AT143" s="257"/>
      <c r="AU143" s="257"/>
      <c r="AV143" s="257"/>
      <c r="AW143" s="257"/>
      <c r="AX143" s="257"/>
      <c r="AY143" s="257"/>
      <c r="AZ143" s="257"/>
      <c r="BA143" s="257"/>
      <c r="BB143" s="257"/>
      <c r="BC143" s="257"/>
      <c r="BD143" s="257"/>
      <c r="BE143" s="257"/>
      <c r="BF143" s="257"/>
      <c r="BG143" s="257"/>
      <c r="BH143" s="257"/>
      <c r="BI143" s="257"/>
      <c r="BJ143" s="257"/>
      <c r="BK143" s="257"/>
      <c r="BL143" s="257"/>
      <c r="BM143" s="257"/>
    </row>
    <row r="144" spans="1:65" ht="13.5" customHeight="1">
      <c r="A144" s="256"/>
      <c r="B144" s="256"/>
      <c r="C144" s="256"/>
      <c r="D144" s="653" t="s">
        <v>570</v>
      </c>
      <c r="E144" s="653"/>
      <c r="F144" s="653"/>
      <c r="G144" s="653"/>
      <c r="H144" s="653"/>
      <c r="I144" s="653"/>
      <c r="J144" s="653"/>
      <c r="K144" s="653"/>
      <c r="L144" s="653"/>
      <c r="M144" s="653"/>
      <c r="N144" s="653"/>
      <c r="O144" s="653"/>
      <c r="P144" s="653"/>
      <c r="Q144" s="653"/>
      <c r="R144" s="653"/>
      <c r="S144" s="653"/>
      <c r="T144" s="653"/>
      <c r="U144" s="653"/>
      <c r="V144" s="653"/>
      <c r="W144" s="653"/>
      <c r="X144" s="653"/>
      <c r="Y144" s="653"/>
      <c r="Z144" s="653"/>
      <c r="AA144" s="653"/>
      <c r="AB144" s="653"/>
      <c r="AC144" s="653"/>
      <c r="AD144" s="653"/>
      <c r="AE144" s="653"/>
      <c r="AF144" s="653"/>
      <c r="AG144" s="653"/>
      <c r="AH144" s="653"/>
      <c r="AI144" s="653"/>
      <c r="AJ144" s="653"/>
      <c r="AK144" s="653"/>
      <c r="AL144" s="653"/>
      <c r="AM144" s="653"/>
      <c r="AN144" s="653"/>
      <c r="AO144" s="653"/>
      <c r="AP144" s="653"/>
      <c r="AQ144" s="653"/>
      <c r="AR144" s="653"/>
      <c r="AS144" s="653"/>
      <c r="AT144" s="653"/>
      <c r="AU144" s="653"/>
      <c r="AV144" s="653"/>
      <c r="AW144" s="653"/>
      <c r="AX144" s="653"/>
      <c r="AY144" s="653"/>
      <c r="AZ144" s="653"/>
      <c r="BA144" s="653"/>
      <c r="BB144" s="653"/>
      <c r="BC144" s="653"/>
      <c r="BD144" s="653"/>
      <c r="BE144" s="653"/>
      <c r="BF144" s="653"/>
      <c r="BG144" s="653"/>
      <c r="BH144" s="653"/>
      <c r="BI144" s="653"/>
      <c r="BJ144" s="653"/>
      <c r="BK144" s="653"/>
      <c r="BL144" s="653"/>
      <c r="BM144" s="653"/>
    </row>
    <row r="145" spans="1:65" ht="13.5" customHeight="1">
      <c r="A145" s="256"/>
      <c r="B145" s="256"/>
      <c r="C145" s="256"/>
      <c r="D145" s="653" t="s">
        <v>569</v>
      </c>
      <c r="E145" s="653"/>
      <c r="F145" s="653"/>
      <c r="G145" s="653"/>
      <c r="H145" s="653"/>
      <c r="I145" s="653"/>
      <c r="J145" s="653"/>
      <c r="K145" s="653"/>
      <c r="L145" s="653"/>
      <c r="M145" s="653"/>
      <c r="N145" s="653"/>
      <c r="O145" s="653"/>
      <c r="P145" s="653"/>
      <c r="Q145" s="653"/>
      <c r="R145" s="653"/>
      <c r="S145" s="653"/>
      <c r="T145" s="653"/>
      <c r="U145" s="653"/>
      <c r="V145" s="653"/>
      <c r="W145" s="653"/>
      <c r="X145" s="653"/>
      <c r="Y145" s="653"/>
      <c r="Z145" s="653"/>
      <c r="AA145" s="653"/>
      <c r="AB145" s="653"/>
      <c r="AC145" s="653"/>
      <c r="AD145" s="653"/>
      <c r="AE145" s="653"/>
      <c r="AF145" s="653"/>
      <c r="AG145" s="653"/>
      <c r="AH145" s="653"/>
      <c r="AI145" s="653"/>
      <c r="AJ145" s="653"/>
      <c r="AK145" s="653"/>
      <c r="AL145" s="653"/>
      <c r="AM145" s="653"/>
      <c r="AN145" s="653"/>
      <c r="AO145" s="653"/>
      <c r="AP145" s="653"/>
      <c r="AQ145" s="653"/>
      <c r="AR145" s="653"/>
      <c r="AS145" s="653"/>
      <c r="AT145" s="653"/>
      <c r="AU145" s="653"/>
      <c r="AV145" s="653"/>
      <c r="AW145" s="653"/>
      <c r="AX145" s="653"/>
      <c r="AY145" s="653"/>
      <c r="AZ145" s="653"/>
      <c r="BA145" s="653"/>
      <c r="BB145" s="653"/>
      <c r="BC145" s="653"/>
      <c r="BD145" s="653"/>
      <c r="BE145" s="653"/>
      <c r="BF145" s="653"/>
      <c r="BG145" s="653"/>
      <c r="BH145" s="653"/>
      <c r="BI145" s="653"/>
      <c r="BJ145" s="653"/>
      <c r="BK145" s="653"/>
      <c r="BL145" s="653"/>
      <c r="BM145" s="653"/>
    </row>
    <row r="146" spans="1:65" ht="13.5" customHeight="1">
      <c r="A146" s="256"/>
      <c r="B146" s="256"/>
      <c r="C146" s="256"/>
      <c r="D146" s="653" t="s">
        <v>568</v>
      </c>
      <c r="E146" s="653"/>
      <c r="F146" s="653"/>
      <c r="G146" s="653"/>
      <c r="H146" s="653"/>
      <c r="I146" s="653"/>
      <c r="J146" s="653"/>
      <c r="K146" s="653"/>
      <c r="L146" s="653"/>
      <c r="M146" s="653"/>
      <c r="N146" s="653"/>
      <c r="O146" s="653"/>
      <c r="P146" s="653"/>
      <c r="Q146" s="653"/>
      <c r="R146" s="653"/>
      <c r="S146" s="653"/>
      <c r="T146" s="653"/>
      <c r="U146" s="653"/>
      <c r="V146" s="653"/>
      <c r="W146" s="653"/>
      <c r="X146" s="653"/>
      <c r="Y146" s="653"/>
      <c r="Z146" s="653"/>
      <c r="AA146" s="653"/>
      <c r="AB146" s="653"/>
      <c r="AC146" s="653"/>
      <c r="AD146" s="653"/>
      <c r="AE146" s="653"/>
      <c r="AF146" s="653"/>
      <c r="AG146" s="653"/>
      <c r="AH146" s="653"/>
      <c r="AI146" s="653"/>
      <c r="AJ146" s="653"/>
      <c r="AK146" s="653"/>
      <c r="AL146" s="653"/>
      <c r="AM146" s="653"/>
      <c r="AN146" s="653"/>
      <c r="AO146" s="653"/>
      <c r="AP146" s="653"/>
      <c r="AQ146" s="653"/>
      <c r="AR146" s="653"/>
      <c r="AS146" s="653"/>
      <c r="AT146" s="653"/>
      <c r="AU146" s="653"/>
      <c r="AV146" s="653"/>
      <c r="AW146" s="653"/>
      <c r="AX146" s="653"/>
      <c r="AY146" s="653"/>
      <c r="AZ146" s="653"/>
      <c r="BA146" s="653"/>
      <c r="BB146" s="653"/>
      <c r="BC146" s="653"/>
      <c r="BD146" s="653"/>
      <c r="BE146" s="653"/>
      <c r="BF146" s="653"/>
      <c r="BG146" s="653"/>
      <c r="BH146" s="653"/>
      <c r="BI146" s="653"/>
      <c r="BJ146" s="653"/>
      <c r="BK146" s="653"/>
      <c r="BL146" s="653"/>
      <c r="BM146" s="653"/>
    </row>
    <row r="147" spans="1:65" ht="13.5" customHeight="1">
      <c r="A147" s="256"/>
      <c r="B147" s="256"/>
      <c r="C147" s="256"/>
      <c r="D147" s="653" t="s">
        <v>567</v>
      </c>
      <c r="E147" s="653"/>
      <c r="F147" s="653"/>
      <c r="G147" s="653"/>
      <c r="H147" s="653"/>
      <c r="I147" s="653"/>
      <c r="J147" s="653"/>
      <c r="K147" s="653"/>
      <c r="L147" s="653"/>
      <c r="M147" s="653"/>
      <c r="N147" s="653"/>
      <c r="O147" s="653"/>
      <c r="P147" s="653"/>
      <c r="Q147" s="653"/>
      <c r="R147" s="653"/>
      <c r="S147" s="653"/>
      <c r="T147" s="653"/>
      <c r="U147" s="653"/>
      <c r="V147" s="653"/>
      <c r="W147" s="653"/>
      <c r="X147" s="653"/>
      <c r="Y147" s="653"/>
      <c r="Z147" s="653"/>
      <c r="AA147" s="653"/>
      <c r="AB147" s="653"/>
      <c r="AC147" s="653"/>
      <c r="AD147" s="653"/>
      <c r="AE147" s="653"/>
      <c r="AF147" s="653"/>
      <c r="AG147" s="653"/>
      <c r="AH147" s="653"/>
      <c r="AI147" s="653"/>
      <c r="AJ147" s="653"/>
      <c r="AK147" s="653"/>
      <c r="AL147" s="653"/>
      <c r="AM147" s="653"/>
      <c r="AN147" s="653"/>
      <c r="AO147" s="653"/>
      <c r="AP147" s="653"/>
      <c r="AQ147" s="653"/>
      <c r="AR147" s="653"/>
      <c r="AS147" s="653"/>
      <c r="AT147" s="653"/>
      <c r="AU147" s="653"/>
      <c r="AV147" s="653"/>
      <c r="AW147" s="653"/>
      <c r="AX147" s="653"/>
      <c r="AY147" s="653"/>
      <c r="AZ147" s="653"/>
      <c r="BA147" s="653"/>
      <c r="BB147" s="653"/>
      <c r="BC147" s="653"/>
      <c r="BD147" s="653"/>
      <c r="BE147" s="653"/>
      <c r="BF147" s="653"/>
      <c r="BG147" s="653"/>
      <c r="BH147" s="653"/>
      <c r="BI147" s="653"/>
      <c r="BJ147" s="653"/>
      <c r="BK147" s="653"/>
      <c r="BL147" s="653"/>
      <c r="BM147" s="653"/>
    </row>
    <row r="148" spans="1:65" ht="13.5" customHeight="1">
      <c r="A148" s="256"/>
      <c r="B148" s="256"/>
      <c r="C148" s="256"/>
      <c r="D148" s="653" t="s">
        <v>382</v>
      </c>
      <c r="E148" s="653"/>
      <c r="F148" s="653"/>
      <c r="G148" s="653"/>
      <c r="H148" s="653"/>
      <c r="I148" s="653"/>
      <c r="J148" s="653"/>
      <c r="K148" s="653"/>
      <c r="L148" s="653"/>
      <c r="M148" s="653"/>
      <c r="N148" s="653"/>
      <c r="O148" s="653"/>
      <c r="P148" s="653"/>
      <c r="Q148" s="653"/>
      <c r="R148" s="653"/>
      <c r="S148" s="653"/>
      <c r="T148" s="653"/>
      <c r="U148" s="653"/>
      <c r="V148" s="653"/>
      <c r="W148" s="653"/>
      <c r="X148" s="653"/>
      <c r="Y148" s="653"/>
      <c r="Z148" s="653"/>
      <c r="AA148" s="653"/>
      <c r="AB148" s="653"/>
      <c r="AC148" s="653"/>
      <c r="AD148" s="653"/>
      <c r="AE148" s="653"/>
      <c r="AF148" s="653"/>
      <c r="AG148" s="653"/>
      <c r="AH148" s="653"/>
      <c r="AI148" s="653"/>
      <c r="AJ148" s="653"/>
      <c r="AK148" s="653"/>
      <c r="AL148" s="653"/>
      <c r="AM148" s="653"/>
      <c r="AN148" s="653"/>
      <c r="AO148" s="653"/>
      <c r="AP148" s="653"/>
      <c r="AQ148" s="653"/>
      <c r="AR148" s="653"/>
      <c r="AS148" s="653"/>
      <c r="AT148" s="653"/>
      <c r="AU148" s="653"/>
      <c r="AV148" s="653"/>
      <c r="AW148" s="653"/>
      <c r="AX148" s="653"/>
      <c r="AY148" s="653"/>
      <c r="AZ148" s="653"/>
      <c r="BA148" s="653"/>
      <c r="BB148" s="653"/>
      <c r="BC148" s="653"/>
      <c r="BD148" s="653"/>
      <c r="BE148" s="653"/>
      <c r="BF148" s="653"/>
      <c r="BG148" s="653"/>
      <c r="BH148" s="653"/>
      <c r="BI148" s="653"/>
      <c r="BJ148" s="653"/>
      <c r="BK148" s="653"/>
      <c r="BL148" s="653"/>
      <c r="BM148" s="653"/>
    </row>
    <row r="149" spans="1:65" ht="13.5" customHeight="1">
      <c r="A149" s="256"/>
      <c r="B149" s="256"/>
      <c r="C149" s="256"/>
      <c r="D149" s="653" t="s">
        <v>566</v>
      </c>
      <c r="E149" s="653"/>
      <c r="F149" s="653"/>
      <c r="G149" s="653"/>
      <c r="H149" s="653"/>
      <c r="I149" s="653"/>
      <c r="J149" s="653"/>
      <c r="K149" s="653"/>
      <c r="L149" s="653"/>
      <c r="M149" s="653"/>
      <c r="N149" s="653"/>
      <c r="O149" s="653"/>
      <c r="P149" s="653"/>
      <c r="Q149" s="653"/>
      <c r="R149" s="653"/>
      <c r="S149" s="653"/>
      <c r="T149" s="653"/>
      <c r="U149" s="653"/>
      <c r="V149" s="653"/>
      <c r="W149" s="653"/>
      <c r="X149" s="653"/>
      <c r="Y149" s="653"/>
      <c r="Z149" s="653"/>
      <c r="AA149" s="653"/>
      <c r="AB149" s="653"/>
      <c r="AC149" s="653"/>
      <c r="AD149" s="653"/>
      <c r="AE149" s="653"/>
      <c r="AF149" s="653"/>
      <c r="AG149" s="653"/>
      <c r="AH149" s="653"/>
      <c r="AI149" s="653"/>
      <c r="AJ149" s="653"/>
      <c r="AK149" s="653"/>
      <c r="AL149" s="653"/>
      <c r="AM149" s="653"/>
      <c r="AN149" s="653"/>
      <c r="AO149" s="653"/>
      <c r="AP149" s="653"/>
      <c r="AQ149" s="653"/>
      <c r="AR149" s="653"/>
      <c r="AS149" s="653"/>
      <c r="AT149" s="653"/>
      <c r="AU149" s="653"/>
      <c r="AV149" s="653"/>
      <c r="AW149" s="653"/>
      <c r="AX149" s="653"/>
      <c r="AY149" s="653"/>
      <c r="AZ149" s="653"/>
      <c r="BA149" s="653"/>
      <c r="BB149" s="653"/>
      <c r="BC149" s="653"/>
      <c r="BD149" s="653"/>
      <c r="BE149" s="653"/>
      <c r="BF149" s="653"/>
      <c r="BG149" s="653"/>
      <c r="BH149" s="653"/>
      <c r="BI149" s="653"/>
      <c r="BJ149" s="653"/>
      <c r="BK149" s="653"/>
      <c r="BL149" s="653"/>
      <c r="BM149" s="653"/>
    </row>
    <row r="150" spans="1:65" ht="13.5" customHeight="1">
      <c r="A150" s="256"/>
      <c r="B150" s="256"/>
      <c r="C150" s="256"/>
      <c r="D150" s="653" t="s">
        <v>565</v>
      </c>
      <c r="E150" s="653"/>
      <c r="F150" s="653"/>
      <c r="G150" s="653"/>
      <c r="H150" s="653"/>
      <c r="I150" s="653"/>
      <c r="J150" s="653"/>
      <c r="K150" s="653"/>
      <c r="L150" s="653"/>
      <c r="M150" s="653"/>
      <c r="N150" s="653"/>
      <c r="O150" s="653"/>
      <c r="P150" s="653"/>
      <c r="Q150" s="653"/>
      <c r="R150" s="653"/>
      <c r="S150" s="653"/>
      <c r="T150" s="653"/>
      <c r="U150" s="653"/>
      <c r="V150" s="653"/>
      <c r="W150" s="653"/>
      <c r="X150" s="653"/>
      <c r="Y150" s="653"/>
      <c r="Z150" s="653"/>
      <c r="AA150" s="653"/>
      <c r="AB150" s="653"/>
      <c r="AC150" s="653"/>
      <c r="AD150" s="653"/>
      <c r="AE150" s="653"/>
      <c r="AF150" s="653"/>
      <c r="AG150" s="653"/>
      <c r="AH150" s="653"/>
      <c r="AI150" s="653"/>
      <c r="AJ150" s="653"/>
      <c r="AK150" s="653"/>
      <c r="AL150" s="653"/>
      <c r="AM150" s="653"/>
      <c r="AN150" s="653"/>
      <c r="AO150" s="653"/>
      <c r="AP150" s="653"/>
      <c r="AQ150" s="653"/>
      <c r="AR150" s="653"/>
      <c r="AS150" s="653"/>
      <c r="AT150" s="653"/>
      <c r="AU150" s="653"/>
      <c r="AV150" s="653"/>
      <c r="AW150" s="653"/>
      <c r="AX150" s="653"/>
      <c r="AY150" s="653"/>
      <c r="AZ150" s="653"/>
      <c r="BA150" s="653"/>
      <c r="BB150" s="653"/>
      <c r="BC150" s="653"/>
      <c r="BD150" s="653"/>
      <c r="BE150" s="653"/>
      <c r="BF150" s="653"/>
      <c r="BG150" s="653"/>
      <c r="BH150" s="653"/>
      <c r="BI150" s="653"/>
      <c r="BJ150" s="653"/>
      <c r="BK150" s="653"/>
      <c r="BL150" s="653"/>
      <c r="BM150" s="653"/>
    </row>
    <row r="151" spans="1:65" ht="13.5" customHeight="1">
      <c r="A151" s="256"/>
      <c r="B151" s="256"/>
      <c r="C151" s="256"/>
      <c r="D151" s="653" t="s">
        <v>564</v>
      </c>
      <c r="E151" s="653"/>
      <c r="F151" s="653"/>
      <c r="G151" s="653"/>
      <c r="H151" s="653"/>
      <c r="I151" s="653"/>
      <c r="J151" s="653"/>
      <c r="K151" s="653"/>
      <c r="L151" s="653"/>
      <c r="M151" s="653"/>
      <c r="N151" s="653"/>
      <c r="O151" s="653"/>
      <c r="P151" s="653"/>
      <c r="Q151" s="653"/>
      <c r="R151" s="653"/>
      <c r="S151" s="653"/>
      <c r="T151" s="653"/>
      <c r="U151" s="653"/>
      <c r="V151" s="653"/>
      <c r="W151" s="653"/>
      <c r="X151" s="653"/>
      <c r="Y151" s="653"/>
      <c r="Z151" s="653"/>
      <c r="AA151" s="653"/>
      <c r="AB151" s="653"/>
      <c r="AC151" s="653"/>
      <c r="AD151" s="653"/>
      <c r="AE151" s="653"/>
      <c r="AF151" s="653"/>
      <c r="AG151" s="653"/>
      <c r="AH151" s="653"/>
      <c r="AI151" s="653"/>
      <c r="AJ151" s="653"/>
      <c r="AK151" s="653"/>
      <c r="AL151" s="653"/>
      <c r="AM151" s="653"/>
      <c r="AN151" s="653"/>
      <c r="AO151" s="653"/>
      <c r="AP151" s="653"/>
      <c r="AQ151" s="653"/>
      <c r="AR151" s="653"/>
      <c r="AS151" s="653"/>
      <c r="AT151" s="653"/>
      <c r="AU151" s="653"/>
      <c r="AV151" s="653"/>
      <c r="AW151" s="653"/>
      <c r="AX151" s="653"/>
      <c r="AY151" s="653"/>
      <c r="AZ151" s="653"/>
      <c r="BA151" s="653"/>
      <c r="BB151" s="653"/>
      <c r="BC151" s="653"/>
      <c r="BD151" s="653"/>
      <c r="BE151" s="653"/>
      <c r="BF151" s="653"/>
      <c r="BG151" s="653"/>
      <c r="BH151" s="653"/>
      <c r="BI151" s="653"/>
      <c r="BJ151" s="653"/>
      <c r="BK151" s="653"/>
      <c r="BL151" s="653"/>
      <c r="BM151" s="653"/>
    </row>
    <row r="152" spans="1:65" ht="13.5" customHeight="1">
      <c r="A152" s="256"/>
      <c r="B152" s="256"/>
      <c r="C152" s="256"/>
      <c r="D152" s="653" t="s">
        <v>563</v>
      </c>
      <c r="E152" s="653"/>
      <c r="F152" s="653"/>
      <c r="G152" s="653"/>
      <c r="H152" s="653"/>
      <c r="I152" s="653"/>
      <c r="J152" s="653"/>
      <c r="K152" s="653"/>
      <c r="L152" s="653"/>
      <c r="M152" s="653"/>
      <c r="N152" s="653"/>
      <c r="O152" s="653"/>
      <c r="P152" s="653"/>
      <c r="Q152" s="653"/>
      <c r="R152" s="653"/>
      <c r="S152" s="653"/>
      <c r="T152" s="653"/>
      <c r="U152" s="653"/>
      <c r="V152" s="653"/>
      <c r="W152" s="653"/>
      <c r="X152" s="653"/>
      <c r="Y152" s="653"/>
      <c r="Z152" s="653"/>
      <c r="AA152" s="653"/>
      <c r="AB152" s="653"/>
      <c r="AC152" s="653"/>
      <c r="AD152" s="653"/>
      <c r="AE152" s="653"/>
      <c r="AF152" s="653"/>
      <c r="AG152" s="653"/>
      <c r="AH152" s="653"/>
      <c r="AI152" s="653"/>
      <c r="AJ152" s="653"/>
      <c r="AK152" s="653"/>
      <c r="AL152" s="653"/>
      <c r="AM152" s="653"/>
      <c r="AN152" s="653"/>
      <c r="AO152" s="653"/>
      <c r="AP152" s="653"/>
      <c r="AQ152" s="653"/>
      <c r="AR152" s="653"/>
      <c r="AS152" s="653"/>
      <c r="AT152" s="653"/>
      <c r="AU152" s="653"/>
      <c r="AV152" s="653"/>
      <c r="AW152" s="653"/>
      <c r="AX152" s="653"/>
      <c r="AY152" s="653"/>
      <c r="AZ152" s="653"/>
      <c r="BA152" s="653"/>
      <c r="BB152" s="653"/>
      <c r="BC152" s="653"/>
      <c r="BD152" s="653"/>
      <c r="BE152" s="653"/>
      <c r="BF152" s="653"/>
      <c r="BG152" s="653"/>
      <c r="BH152" s="653"/>
      <c r="BI152" s="653"/>
      <c r="BJ152" s="653"/>
      <c r="BK152" s="653"/>
      <c r="BL152" s="653"/>
      <c r="BM152" s="653"/>
    </row>
    <row r="153" spans="1:65" ht="13.5" customHeight="1">
      <c r="A153" s="256"/>
      <c r="B153" s="256"/>
      <c r="C153" s="256"/>
      <c r="D153" s="653" t="s">
        <v>562</v>
      </c>
      <c r="E153" s="653"/>
      <c r="F153" s="653"/>
      <c r="G153" s="653"/>
      <c r="H153" s="653"/>
      <c r="I153" s="653"/>
      <c r="J153" s="653"/>
      <c r="K153" s="653"/>
      <c r="L153" s="653"/>
      <c r="M153" s="653"/>
      <c r="N153" s="653"/>
      <c r="O153" s="653"/>
      <c r="P153" s="653"/>
      <c r="Q153" s="653"/>
      <c r="R153" s="653"/>
      <c r="S153" s="653"/>
      <c r="T153" s="653"/>
      <c r="U153" s="653"/>
      <c r="V153" s="653"/>
      <c r="W153" s="653"/>
      <c r="X153" s="653"/>
      <c r="Y153" s="653"/>
      <c r="Z153" s="653"/>
      <c r="AA153" s="653"/>
      <c r="AB153" s="653"/>
      <c r="AC153" s="653"/>
      <c r="AD153" s="653"/>
      <c r="AE153" s="653"/>
      <c r="AF153" s="653"/>
      <c r="AG153" s="653"/>
      <c r="AH153" s="653"/>
      <c r="AI153" s="653"/>
      <c r="AJ153" s="653"/>
      <c r="AK153" s="653"/>
      <c r="AL153" s="653"/>
      <c r="AM153" s="653"/>
      <c r="AN153" s="653"/>
      <c r="AO153" s="653"/>
      <c r="AP153" s="653"/>
      <c r="AQ153" s="653"/>
      <c r="AR153" s="653"/>
      <c r="AS153" s="653"/>
      <c r="AT153" s="653"/>
      <c r="AU153" s="653"/>
      <c r="AV153" s="653"/>
      <c r="AW153" s="653"/>
      <c r="AX153" s="653"/>
      <c r="AY153" s="653"/>
      <c r="AZ153" s="653"/>
      <c r="BA153" s="653"/>
      <c r="BB153" s="653"/>
      <c r="BC153" s="653"/>
      <c r="BD153" s="653"/>
      <c r="BE153" s="653"/>
      <c r="BF153" s="653"/>
      <c r="BG153" s="653"/>
      <c r="BH153" s="653"/>
      <c r="BI153" s="653"/>
      <c r="BJ153" s="653"/>
      <c r="BK153" s="653"/>
      <c r="BL153" s="653"/>
      <c r="BM153" s="653"/>
    </row>
    <row r="154" spans="1:65" ht="13.5" customHeight="1">
      <c r="A154" s="256"/>
      <c r="B154" s="256"/>
      <c r="C154" s="256"/>
      <c r="D154" s="653" t="s">
        <v>561</v>
      </c>
      <c r="E154" s="653"/>
      <c r="F154" s="653"/>
      <c r="G154" s="653"/>
      <c r="H154" s="653"/>
      <c r="I154" s="653"/>
      <c r="J154" s="653"/>
      <c r="K154" s="653"/>
      <c r="L154" s="653"/>
      <c r="M154" s="653"/>
      <c r="N154" s="653"/>
      <c r="O154" s="653"/>
      <c r="P154" s="653"/>
      <c r="Q154" s="653"/>
      <c r="R154" s="653"/>
      <c r="S154" s="653"/>
      <c r="T154" s="653"/>
      <c r="U154" s="653"/>
      <c r="V154" s="653"/>
      <c r="W154" s="653"/>
      <c r="X154" s="653"/>
      <c r="Y154" s="653"/>
      <c r="Z154" s="653"/>
      <c r="AA154" s="653"/>
      <c r="AB154" s="653"/>
      <c r="AC154" s="653"/>
      <c r="AD154" s="653"/>
      <c r="AE154" s="653"/>
      <c r="AF154" s="653"/>
      <c r="AG154" s="653"/>
      <c r="AH154" s="653"/>
      <c r="AI154" s="653"/>
      <c r="AJ154" s="653"/>
      <c r="AK154" s="653"/>
      <c r="AL154" s="653"/>
      <c r="AM154" s="653"/>
      <c r="AN154" s="653"/>
      <c r="AO154" s="653"/>
      <c r="AP154" s="653"/>
      <c r="AQ154" s="653"/>
      <c r="AR154" s="653"/>
      <c r="AS154" s="653"/>
      <c r="AT154" s="653"/>
      <c r="AU154" s="653"/>
      <c r="AV154" s="653"/>
      <c r="AW154" s="653"/>
      <c r="AX154" s="653"/>
      <c r="AY154" s="653"/>
      <c r="AZ154" s="653"/>
      <c r="BA154" s="653"/>
      <c r="BB154" s="653"/>
      <c r="BC154" s="653"/>
      <c r="BD154" s="653"/>
      <c r="BE154" s="653"/>
      <c r="BF154" s="653"/>
      <c r="BG154" s="653"/>
      <c r="BH154" s="653"/>
      <c r="BI154" s="653"/>
      <c r="BJ154" s="653"/>
      <c r="BK154" s="653"/>
      <c r="BL154" s="653"/>
      <c r="BM154" s="653"/>
    </row>
    <row r="155" spans="1:65" ht="13.5" customHeight="1">
      <c r="A155" s="256"/>
      <c r="B155" s="256"/>
      <c r="C155" s="256"/>
      <c r="D155" s="653" t="s">
        <v>383</v>
      </c>
      <c r="E155" s="653"/>
      <c r="F155" s="653"/>
      <c r="G155" s="653"/>
      <c r="H155" s="653"/>
      <c r="I155" s="653"/>
      <c r="J155" s="653"/>
      <c r="K155" s="653"/>
      <c r="L155" s="653"/>
      <c r="M155" s="653"/>
      <c r="N155" s="653"/>
      <c r="O155" s="653"/>
      <c r="P155" s="653"/>
      <c r="Q155" s="653"/>
      <c r="R155" s="653"/>
      <c r="S155" s="653"/>
      <c r="T155" s="653"/>
      <c r="U155" s="653"/>
      <c r="V155" s="653"/>
      <c r="W155" s="653"/>
      <c r="X155" s="653"/>
      <c r="Y155" s="653"/>
      <c r="Z155" s="653"/>
      <c r="AA155" s="653"/>
      <c r="AB155" s="653"/>
      <c r="AC155" s="653"/>
      <c r="AD155" s="653"/>
      <c r="AE155" s="653"/>
      <c r="AF155" s="653"/>
      <c r="AG155" s="653"/>
      <c r="AH155" s="653"/>
      <c r="AI155" s="653"/>
      <c r="AJ155" s="653"/>
      <c r="AK155" s="653"/>
      <c r="AL155" s="653"/>
      <c r="AM155" s="653"/>
      <c r="AN155" s="653"/>
      <c r="AO155" s="653"/>
      <c r="AP155" s="653"/>
      <c r="AQ155" s="653"/>
      <c r="AR155" s="653"/>
      <c r="AS155" s="653"/>
      <c r="AT155" s="653"/>
      <c r="AU155" s="653"/>
      <c r="AV155" s="653"/>
      <c r="AW155" s="653"/>
      <c r="AX155" s="653"/>
      <c r="AY155" s="653"/>
      <c r="AZ155" s="653"/>
      <c r="BA155" s="653"/>
      <c r="BB155" s="653"/>
      <c r="BC155" s="653"/>
      <c r="BD155" s="653"/>
      <c r="BE155" s="653"/>
      <c r="BF155" s="653"/>
      <c r="BG155" s="653"/>
      <c r="BH155" s="653"/>
      <c r="BI155" s="653"/>
      <c r="BJ155" s="653"/>
      <c r="BK155" s="653"/>
      <c r="BL155" s="653"/>
      <c r="BM155" s="653"/>
    </row>
    <row r="157" spans="1:65" ht="13.5" customHeight="1"/>
  </sheetData>
  <mergeCells count="557">
    <mergeCell ref="BI22:BM22"/>
    <mergeCell ref="BI4:BM4"/>
    <mergeCell ref="A5:J5"/>
    <mergeCell ref="K5:BH5"/>
    <mergeCell ref="A6:J6"/>
    <mergeCell ref="K6:BH6"/>
    <mergeCell ref="C16:J16"/>
    <mergeCell ref="M16:R16"/>
    <mergeCell ref="W22:BH22"/>
    <mergeCell ref="C18:J18"/>
    <mergeCell ref="M18:R18"/>
    <mergeCell ref="C19:J19"/>
    <mergeCell ref="M19:R19"/>
    <mergeCell ref="C20:J20"/>
    <mergeCell ref="M20:R20"/>
    <mergeCell ref="BI7:BM7"/>
    <mergeCell ref="C8:J8"/>
    <mergeCell ref="C14:J14"/>
    <mergeCell ref="M14:R14"/>
    <mergeCell ref="C15:J15"/>
    <mergeCell ref="M15:R15"/>
    <mergeCell ref="M11:R11"/>
    <mergeCell ref="C12:J12"/>
    <mergeCell ref="M12:R12"/>
    <mergeCell ref="M28:V28"/>
    <mergeCell ref="W28:BH28"/>
    <mergeCell ref="BI28:BM28"/>
    <mergeCell ref="C23:J23"/>
    <mergeCell ref="C25:J25"/>
    <mergeCell ref="C26:J26"/>
    <mergeCell ref="C27:J27"/>
    <mergeCell ref="A4:J4"/>
    <mergeCell ref="K4:BH4"/>
    <mergeCell ref="M8:R8"/>
    <mergeCell ref="M9:R9"/>
    <mergeCell ref="C10:J10"/>
    <mergeCell ref="M10:R10"/>
    <mergeCell ref="A7:A38"/>
    <mergeCell ref="B7:B21"/>
    <mergeCell ref="C7:L7"/>
    <mergeCell ref="M7:V7"/>
    <mergeCell ref="W7:BH7"/>
    <mergeCell ref="M21:R21"/>
    <mergeCell ref="B22:B27"/>
    <mergeCell ref="C22:L22"/>
    <mergeCell ref="M22:V22"/>
    <mergeCell ref="C21:J21"/>
    <mergeCell ref="C11:J11"/>
    <mergeCell ref="B28:B32"/>
    <mergeCell ref="C28:L28"/>
    <mergeCell ref="C34:J34"/>
    <mergeCell ref="C35:J35"/>
    <mergeCell ref="C29:J29"/>
    <mergeCell ref="C30:J30"/>
    <mergeCell ref="C31:J31"/>
    <mergeCell ref="C32:J32"/>
    <mergeCell ref="B33:B37"/>
    <mergeCell ref="C33:L33"/>
    <mergeCell ref="BI38:BM38"/>
    <mergeCell ref="R40:V41"/>
    <mergeCell ref="W40:AA41"/>
    <mergeCell ref="C37:J37"/>
    <mergeCell ref="M33:V33"/>
    <mergeCell ref="W33:BH33"/>
    <mergeCell ref="BB42:BC42"/>
    <mergeCell ref="BI33:BM33"/>
    <mergeCell ref="BE39:BH41"/>
    <mergeCell ref="BI39:BM41"/>
    <mergeCell ref="AZ40:BA41"/>
    <mergeCell ref="AT41:AY41"/>
    <mergeCell ref="BB39:BD41"/>
    <mergeCell ref="C36:J36"/>
    <mergeCell ref="AG42:AJ42"/>
    <mergeCell ref="B38:J38"/>
    <mergeCell ref="K38:BH38"/>
    <mergeCell ref="BE42:BG42"/>
    <mergeCell ref="BI42:BM45"/>
    <mergeCell ref="AB42:AE42"/>
    <mergeCell ref="C44:L44"/>
    <mergeCell ref="AG44:AK44"/>
    <mergeCell ref="AL44:AR44"/>
    <mergeCell ref="AT44:AX44"/>
    <mergeCell ref="C45:L45"/>
    <mergeCell ref="A39:A69"/>
    <mergeCell ref="B39:B45"/>
    <mergeCell ref="C39:L41"/>
    <mergeCell ref="M39:AY39"/>
    <mergeCell ref="AL42:AR42"/>
    <mergeCell ref="AT42:AX42"/>
    <mergeCell ref="M40:Q41"/>
    <mergeCell ref="AB40:AF41"/>
    <mergeCell ref="AG40:AK41"/>
    <mergeCell ref="AL40:AS41"/>
    <mergeCell ref="C43:L43"/>
    <mergeCell ref="M43:P43"/>
    <mergeCell ref="R43:U43"/>
    <mergeCell ref="W43:Z43"/>
    <mergeCell ref="AB43:AE43"/>
    <mergeCell ref="M45:P45"/>
    <mergeCell ref="R44:V44"/>
    <mergeCell ref="W44:AA44"/>
    <mergeCell ref="AB44:AF44"/>
    <mergeCell ref="C42:L42"/>
    <mergeCell ref="M42:P42"/>
    <mergeCell ref="R42:U42"/>
    <mergeCell ref="W42:Z42"/>
    <mergeCell ref="AT45:AX45"/>
    <mergeCell ref="M44:Q44"/>
    <mergeCell ref="BB44:BD44"/>
    <mergeCell ref="BE44:BH44"/>
    <mergeCell ref="AG43:AJ43"/>
    <mergeCell ref="AL43:AR43"/>
    <mergeCell ref="AT43:AX43"/>
    <mergeCell ref="BB43:BC43"/>
    <mergeCell ref="BE43:BG43"/>
    <mergeCell ref="R45:U45"/>
    <mergeCell ref="W45:Z45"/>
    <mergeCell ref="AB45:AE45"/>
    <mergeCell ref="AG45:AJ45"/>
    <mergeCell ref="AL45:AR45"/>
    <mergeCell ref="AZ44:BA44"/>
    <mergeCell ref="BB45:BC45"/>
    <mergeCell ref="BE45:BH45"/>
    <mergeCell ref="AQ50:AR50"/>
    <mergeCell ref="AT50:AU50"/>
    <mergeCell ref="B46:B57"/>
    <mergeCell ref="C46:L49"/>
    <mergeCell ref="M46:BG46"/>
    <mergeCell ref="BH46:BI49"/>
    <mergeCell ref="BE47:BG49"/>
    <mergeCell ref="AE48:AG49"/>
    <mergeCell ref="BB49:BD49"/>
    <mergeCell ref="C50:L50"/>
    <mergeCell ref="AE50:AG50"/>
    <mergeCell ref="AH50:AJ50"/>
    <mergeCell ref="M50:N50"/>
    <mergeCell ref="P50:Q50"/>
    <mergeCell ref="S50:T50"/>
    <mergeCell ref="V50:W50"/>
    <mergeCell ref="Y50:Z50"/>
    <mergeCell ref="M47:O49"/>
    <mergeCell ref="P47:R49"/>
    <mergeCell ref="S47:U49"/>
    <mergeCell ref="V47:X49"/>
    <mergeCell ref="Y47:AA49"/>
    <mergeCell ref="AB47:AD49"/>
    <mergeCell ref="AH48:AJ49"/>
    <mergeCell ref="AT48:AV49"/>
    <mergeCell ref="AW48:AY49"/>
    <mergeCell ref="AK49:AM49"/>
    <mergeCell ref="AN49:AP49"/>
    <mergeCell ref="AQ47:AS49"/>
    <mergeCell ref="V51:W51"/>
    <mergeCell ref="AE52:AF52"/>
    <mergeCell ref="AH52:AI52"/>
    <mergeCell ref="BJ46:BL49"/>
    <mergeCell ref="AB50:AD50"/>
    <mergeCell ref="AQ51:AR51"/>
    <mergeCell ref="AW52:AX52"/>
    <mergeCell ref="AE51:AG51"/>
    <mergeCell ref="Y51:Z51"/>
    <mergeCell ref="AB51:AD51"/>
    <mergeCell ref="AW51:AY51"/>
    <mergeCell ref="AW50:AY50"/>
    <mergeCell ref="AN50:AP50"/>
    <mergeCell ref="AK50:AM50"/>
    <mergeCell ref="AH51:AJ51"/>
    <mergeCell ref="AK51:AM51"/>
    <mergeCell ref="AN51:AP51"/>
    <mergeCell ref="BJ52:BK52"/>
    <mergeCell ref="BB52:BC52"/>
    <mergeCell ref="BM46:BM49"/>
    <mergeCell ref="BE50:BF50"/>
    <mergeCell ref="BJ50:BK50"/>
    <mergeCell ref="AZ51:BA51"/>
    <mergeCell ref="BB51:BD51"/>
    <mergeCell ref="BE51:BF51"/>
    <mergeCell ref="BJ51:BK51"/>
    <mergeCell ref="BB50:BD50"/>
    <mergeCell ref="AZ50:BA50"/>
    <mergeCell ref="AZ49:BA49"/>
    <mergeCell ref="C56:L56"/>
    <mergeCell ref="M56:O56"/>
    <mergeCell ref="P56:R56"/>
    <mergeCell ref="S56:U56"/>
    <mergeCell ref="V56:X56"/>
    <mergeCell ref="Y56:AA56"/>
    <mergeCell ref="AK52:AL52"/>
    <mergeCell ref="AN52:AO52"/>
    <mergeCell ref="C52:L52"/>
    <mergeCell ref="M52:N52"/>
    <mergeCell ref="P52:Q52"/>
    <mergeCell ref="S52:T52"/>
    <mergeCell ref="V52:W52"/>
    <mergeCell ref="AK55:AL55"/>
    <mergeCell ref="AN55:AO55"/>
    <mergeCell ref="BE52:BF52"/>
    <mergeCell ref="AT51:AU51"/>
    <mergeCell ref="C51:L51"/>
    <mergeCell ref="M51:N51"/>
    <mergeCell ref="P51:Q51"/>
    <mergeCell ref="S51:T51"/>
    <mergeCell ref="BJ56:BL56"/>
    <mergeCell ref="Y52:Z52"/>
    <mergeCell ref="AB52:AC52"/>
    <mergeCell ref="AQ52:AR52"/>
    <mergeCell ref="AT52:AU52"/>
    <mergeCell ref="AB53:AD53"/>
    <mergeCell ref="AE53:AG53"/>
    <mergeCell ref="AH53:AJ53"/>
    <mergeCell ref="AK53:AM53"/>
    <mergeCell ref="C53:L53"/>
    <mergeCell ref="M53:N53"/>
    <mergeCell ref="P53:Q53"/>
    <mergeCell ref="S53:T53"/>
    <mergeCell ref="C54:L54"/>
    <mergeCell ref="M54:N54"/>
    <mergeCell ref="BB54:BD54"/>
    <mergeCell ref="BE54:BF54"/>
    <mergeCell ref="BJ54:BK54"/>
    <mergeCell ref="BM56:BM57"/>
    <mergeCell ref="AB57:AC57"/>
    <mergeCell ref="AE57:AF57"/>
    <mergeCell ref="BJ57:BL57"/>
    <mergeCell ref="AH57:AI57"/>
    <mergeCell ref="AT56:AU56"/>
    <mergeCell ref="AW56:AY56"/>
    <mergeCell ref="AZ56:BA56"/>
    <mergeCell ref="BB56:BD56"/>
    <mergeCell ref="BE56:BG56"/>
    <mergeCell ref="BH56:BI56"/>
    <mergeCell ref="AB56:AD56"/>
    <mergeCell ref="AE56:AG56"/>
    <mergeCell ref="AH56:AJ56"/>
    <mergeCell ref="AK56:AM56"/>
    <mergeCell ref="AN56:AP56"/>
    <mergeCell ref="AQ56:AR56"/>
    <mergeCell ref="AK57:AL57"/>
    <mergeCell ref="B58:B63"/>
    <mergeCell ref="C58:L60"/>
    <mergeCell ref="M58:AY58"/>
    <mergeCell ref="BB58:BD60"/>
    <mergeCell ref="BE58:BH60"/>
    <mergeCell ref="BI58:BM60"/>
    <mergeCell ref="M59:Q60"/>
    <mergeCell ref="R61:U61"/>
    <mergeCell ref="W61:Z61"/>
    <mergeCell ref="AB61:AE61"/>
    <mergeCell ref="W59:AA60"/>
    <mergeCell ref="AB59:AF60"/>
    <mergeCell ref="AG59:AK60"/>
    <mergeCell ref="AT59:AY60"/>
    <mergeCell ref="BB61:BC61"/>
    <mergeCell ref="BE61:BG61"/>
    <mergeCell ref="AG61:AJ61"/>
    <mergeCell ref="AZ59:BA60"/>
    <mergeCell ref="R60:V60"/>
    <mergeCell ref="AL60:AS60"/>
    <mergeCell ref="AL61:AR61"/>
    <mergeCell ref="AL62:AR62"/>
    <mergeCell ref="AT62:AX62"/>
    <mergeCell ref="BB62:BC62"/>
    <mergeCell ref="BE62:BG62"/>
    <mergeCell ref="C63:L63"/>
    <mergeCell ref="M63:P63"/>
    <mergeCell ref="R63:U63"/>
    <mergeCell ref="W63:Z63"/>
    <mergeCell ref="M61:P61"/>
    <mergeCell ref="BB57:BC57"/>
    <mergeCell ref="BE57:BF57"/>
    <mergeCell ref="AN57:AO57"/>
    <mergeCell ref="AQ57:AR57"/>
    <mergeCell ref="AT57:AU57"/>
    <mergeCell ref="AW57:AX57"/>
    <mergeCell ref="C57:L57"/>
    <mergeCell ref="M57:N57"/>
    <mergeCell ref="P57:Q57"/>
    <mergeCell ref="S57:T57"/>
    <mergeCell ref="V57:W57"/>
    <mergeCell ref="Y57:Z57"/>
    <mergeCell ref="AG62:AJ62"/>
    <mergeCell ref="AT61:AX61"/>
    <mergeCell ref="BB63:BC63"/>
    <mergeCell ref="BE63:BG63"/>
    <mergeCell ref="BI61:BM63"/>
    <mergeCell ref="C62:L62"/>
    <mergeCell ref="M62:P62"/>
    <mergeCell ref="R62:U62"/>
    <mergeCell ref="W62:Z62"/>
    <mergeCell ref="AB62:AE62"/>
    <mergeCell ref="C61:L61"/>
    <mergeCell ref="AB63:AE63"/>
    <mergeCell ref="B64:B69"/>
    <mergeCell ref="C64:L67"/>
    <mergeCell ref="M64:AY64"/>
    <mergeCell ref="BB64:BD67"/>
    <mergeCell ref="BE64:BH67"/>
    <mergeCell ref="AL68:AR68"/>
    <mergeCell ref="AT68:AX68"/>
    <mergeCell ref="BB68:BC68"/>
    <mergeCell ref="BE68:BG68"/>
    <mergeCell ref="AT69:AX69"/>
    <mergeCell ref="AL66:AS67"/>
    <mergeCell ref="AT66:AY67"/>
    <mergeCell ref="AB67:AF67"/>
    <mergeCell ref="AG63:AJ63"/>
    <mergeCell ref="AL63:AR63"/>
    <mergeCell ref="AT63:AX63"/>
    <mergeCell ref="BI64:BM67"/>
    <mergeCell ref="AZ67:BA67"/>
    <mergeCell ref="C68:L68"/>
    <mergeCell ref="M68:P68"/>
    <mergeCell ref="R68:U68"/>
    <mergeCell ref="W68:Z68"/>
    <mergeCell ref="C69:L69"/>
    <mergeCell ref="M69:P69"/>
    <mergeCell ref="R69:U69"/>
    <mergeCell ref="M65:Q67"/>
    <mergeCell ref="AG65:AK67"/>
    <mergeCell ref="R66:V67"/>
    <mergeCell ref="W66:AA67"/>
    <mergeCell ref="W69:Z69"/>
    <mergeCell ref="AB69:AE69"/>
    <mergeCell ref="AG69:AJ69"/>
    <mergeCell ref="AL69:AR69"/>
    <mergeCell ref="BB69:BC69"/>
    <mergeCell ref="BE69:BG69"/>
    <mergeCell ref="AB68:AE68"/>
    <mergeCell ref="AG68:AJ68"/>
    <mergeCell ref="BI68:BM69"/>
    <mergeCell ref="AR70:AY70"/>
    <mergeCell ref="AZ70:BH70"/>
    <mergeCell ref="AR74:AW74"/>
    <mergeCell ref="AX74:AY74"/>
    <mergeCell ref="AZ74:BG74"/>
    <mergeCell ref="AP72:AQ72"/>
    <mergeCell ref="BI70:BM70"/>
    <mergeCell ref="C71:N71"/>
    <mergeCell ref="O71:W71"/>
    <mergeCell ref="X71:AD71"/>
    <mergeCell ref="AE71:AF71"/>
    <mergeCell ref="AG71:AO71"/>
    <mergeCell ref="AP71:AQ71"/>
    <mergeCell ref="AR71:AW71"/>
    <mergeCell ref="AX71:AY71"/>
    <mergeCell ref="AZ71:BG71"/>
    <mergeCell ref="BI71:BM99"/>
    <mergeCell ref="C72:N72"/>
    <mergeCell ref="O72:W72"/>
    <mergeCell ref="X72:AD72"/>
    <mergeCell ref="AE72:AF72"/>
    <mergeCell ref="AG72:AO72"/>
    <mergeCell ref="AZ73:BG73"/>
    <mergeCell ref="C74:N74"/>
    <mergeCell ref="AR72:AW72"/>
    <mergeCell ref="AX72:AY72"/>
    <mergeCell ref="AZ72:BG72"/>
    <mergeCell ref="AP73:AQ73"/>
    <mergeCell ref="AR73:AW73"/>
    <mergeCell ref="AX73:AY73"/>
    <mergeCell ref="C73:N73"/>
    <mergeCell ref="O73:U73"/>
    <mergeCell ref="V73:W73"/>
    <mergeCell ref="X73:AD73"/>
    <mergeCell ref="AE73:AF73"/>
    <mergeCell ref="AG73:AO73"/>
    <mergeCell ref="A70:A99"/>
    <mergeCell ref="B70:B74"/>
    <mergeCell ref="C70:N70"/>
    <mergeCell ref="O70:W70"/>
    <mergeCell ref="X70:AF70"/>
    <mergeCell ref="AG70:AQ70"/>
    <mergeCell ref="B75:B84"/>
    <mergeCell ref="C75:N75"/>
    <mergeCell ref="O75:W75"/>
    <mergeCell ref="X75:AF75"/>
    <mergeCell ref="AE74:AF74"/>
    <mergeCell ref="AG74:AO74"/>
    <mergeCell ref="AP74:AQ74"/>
    <mergeCell ref="O77:AF77"/>
    <mergeCell ref="O74:W74"/>
    <mergeCell ref="X74:AD74"/>
    <mergeCell ref="C77:C80"/>
    <mergeCell ref="D77:N77"/>
    <mergeCell ref="D80:N80"/>
    <mergeCell ref="O80:AD80"/>
    <mergeCell ref="AE80:AF80"/>
    <mergeCell ref="C81:C84"/>
    <mergeCell ref="D81:N81"/>
    <mergeCell ref="O81:W81"/>
    <mergeCell ref="X81:AF81"/>
    <mergeCell ref="O79:AD79"/>
    <mergeCell ref="D78:N78"/>
    <mergeCell ref="O78:AD78"/>
    <mergeCell ref="AE78:AF78"/>
    <mergeCell ref="O76:U76"/>
    <mergeCell ref="X82:AD82"/>
    <mergeCell ref="AE82:AF82"/>
    <mergeCell ref="D79:N79"/>
    <mergeCell ref="AE79:AF79"/>
    <mergeCell ref="D82:N82"/>
    <mergeCell ref="O82:U82"/>
    <mergeCell ref="V82:W82"/>
    <mergeCell ref="C76:N76"/>
    <mergeCell ref="AG81:AQ81"/>
    <mergeCell ref="AR81:AY81"/>
    <mergeCell ref="AZ81:BH81"/>
    <mergeCell ref="AG82:AO82"/>
    <mergeCell ref="AP82:AQ82"/>
    <mergeCell ref="AP76:AQ76"/>
    <mergeCell ref="AR82:AW82"/>
    <mergeCell ref="AR76:AW76"/>
    <mergeCell ref="AX76:AY76"/>
    <mergeCell ref="AZ76:BG76"/>
    <mergeCell ref="AZ84:BF84"/>
    <mergeCell ref="BG84:BH84"/>
    <mergeCell ref="AP83:AQ83"/>
    <mergeCell ref="AR83:AW83"/>
    <mergeCell ref="AX83:AY83"/>
    <mergeCell ref="AZ83:BF83"/>
    <mergeCell ref="BG83:BH83"/>
    <mergeCell ref="AR75:AY75"/>
    <mergeCell ref="V76:W76"/>
    <mergeCell ref="X76:AD76"/>
    <mergeCell ref="AE76:AF76"/>
    <mergeCell ref="AG75:AQ75"/>
    <mergeCell ref="AP84:AQ84"/>
    <mergeCell ref="AR84:AW84"/>
    <mergeCell ref="AX84:AY84"/>
    <mergeCell ref="V84:W84"/>
    <mergeCell ref="BG82:BH82"/>
    <mergeCell ref="V83:W83"/>
    <mergeCell ref="X83:AD83"/>
    <mergeCell ref="AE83:AF83"/>
    <mergeCell ref="AZ75:BH75"/>
    <mergeCell ref="AG76:AO76"/>
    <mergeCell ref="AX82:AY82"/>
    <mergeCell ref="AZ82:BF82"/>
    <mergeCell ref="C90:I90"/>
    <mergeCell ref="J90:S90"/>
    <mergeCell ref="T90:U90"/>
    <mergeCell ref="V90:AE90"/>
    <mergeCell ref="AF90:AG90"/>
    <mergeCell ref="AG83:AO83"/>
    <mergeCell ref="AG84:AO84"/>
    <mergeCell ref="X84:AD84"/>
    <mergeCell ref="AE84:AF84"/>
    <mergeCell ref="D83:N83"/>
    <mergeCell ref="O83:U83"/>
    <mergeCell ref="J85:U85"/>
    <mergeCell ref="V85:AG85"/>
    <mergeCell ref="C86:I87"/>
    <mergeCell ref="J86:S87"/>
    <mergeCell ref="T86:U87"/>
    <mergeCell ref="V86:AE87"/>
    <mergeCell ref="AF86:AG87"/>
    <mergeCell ref="C88:I89"/>
    <mergeCell ref="J88:S89"/>
    <mergeCell ref="T88:U89"/>
    <mergeCell ref="V88:AE89"/>
    <mergeCell ref="AF88:AG89"/>
    <mergeCell ref="D84:N84"/>
    <mergeCell ref="AR93:AS93"/>
    <mergeCell ref="AH92:AS92"/>
    <mergeCell ref="Q94:R94"/>
    <mergeCell ref="T94:U94"/>
    <mergeCell ref="AN93:AP93"/>
    <mergeCell ref="AF94:AG94"/>
    <mergeCell ref="AH94:AL94"/>
    <mergeCell ref="AN94:AP94"/>
    <mergeCell ref="C93:I93"/>
    <mergeCell ref="V94:AA94"/>
    <mergeCell ref="AC94:AD94"/>
    <mergeCell ref="AH93:AL93"/>
    <mergeCell ref="A100:BI100"/>
    <mergeCell ref="A2:AO2"/>
    <mergeCell ref="C98:I98"/>
    <mergeCell ref="J98:U98"/>
    <mergeCell ref="V98:W98"/>
    <mergeCell ref="C99:I99"/>
    <mergeCell ref="J99:U99"/>
    <mergeCell ref="V99:W99"/>
    <mergeCell ref="AF96:AG96"/>
    <mergeCell ref="AH96:AL96"/>
    <mergeCell ref="J93:O93"/>
    <mergeCell ref="Q93:R93"/>
    <mergeCell ref="T93:U93"/>
    <mergeCell ref="V93:AA93"/>
    <mergeCell ref="AC93:AD93"/>
    <mergeCell ref="AF93:AG93"/>
    <mergeCell ref="B85:B96"/>
    <mergeCell ref="C85:I85"/>
    <mergeCell ref="AR94:AS94"/>
    <mergeCell ref="C91:I92"/>
    <mergeCell ref="J91:U92"/>
    <mergeCell ref="V91:AG92"/>
    <mergeCell ref="C94:I94"/>
    <mergeCell ref="J94:O94"/>
    <mergeCell ref="AN96:AP96"/>
    <mergeCell ref="AR96:AS96"/>
    <mergeCell ref="B97:I97"/>
    <mergeCell ref="J97:W97"/>
    <mergeCell ref="AF95:AG95"/>
    <mergeCell ref="AH95:AL95"/>
    <mergeCell ref="AN95:AP95"/>
    <mergeCell ref="AR95:AS95"/>
    <mergeCell ref="C96:I96"/>
    <mergeCell ref="J96:O96"/>
    <mergeCell ref="C95:I95"/>
    <mergeCell ref="J95:O95"/>
    <mergeCell ref="Q95:R95"/>
    <mergeCell ref="T95:U95"/>
    <mergeCell ref="V95:AA95"/>
    <mergeCell ref="AC95:AD95"/>
    <mergeCell ref="Q96:R96"/>
    <mergeCell ref="T96:U96"/>
    <mergeCell ref="V96:AA96"/>
    <mergeCell ref="AC96:AD96"/>
    <mergeCell ref="O84:U84"/>
    <mergeCell ref="AH54:AJ54"/>
    <mergeCell ref="AK54:AM54"/>
    <mergeCell ref="AN54:AP54"/>
    <mergeCell ref="AQ54:AR54"/>
    <mergeCell ref="AT54:AU54"/>
    <mergeCell ref="AW54:AY54"/>
    <mergeCell ref="BE53:BF53"/>
    <mergeCell ref="BJ53:BK53"/>
    <mergeCell ref="P54:Q54"/>
    <mergeCell ref="S54:T54"/>
    <mergeCell ref="V54:W54"/>
    <mergeCell ref="Y54:Z54"/>
    <mergeCell ref="AB54:AD54"/>
    <mergeCell ref="AE54:AG54"/>
    <mergeCell ref="AN53:AP53"/>
    <mergeCell ref="AQ53:AR53"/>
    <mergeCell ref="AT53:AU53"/>
    <mergeCell ref="AW53:AY53"/>
    <mergeCell ref="AZ53:BA53"/>
    <mergeCell ref="BB53:BD53"/>
    <mergeCell ref="V53:W53"/>
    <mergeCell ref="Y53:Z53"/>
    <mergeCell ref="AZ54:BA54"/>
    <mergeCell ref="AQ55:AR55"/>
    <mergeCell ref="AT55:AU55"/>
    <mergeCell ref="AW55:AX55"/>
    <mergeCell ref="BB55:BC55"/>
    <mergeCell ref="AH55:AI55"/>
    <mergeCell ref="BE55:BF55"/>
    <mergeCell ref="BJ55:BK55"/>
    <mergeCell ref="C55:L55"/>
    <mergeCell ref="M55:N55"/>
    <mergeCell ref="P55:Q55"/>
    <mergeCell ref="S55:T55"/>
    <mergeCell ref="V55:W55"/>
    <mergeCell ref="Y55:Z55"/>
    <mergeCell ref="AB55:AC55"/>
    <mergeCell ref="AE55:AF55"/>
  </mergeCells>
  <phoneticPr fontId="14"/>
  <conditionalFormatting sqref="M50:N50">
    <cfRule type="cellIs" dxfId="181" priority="39" operator="lessThan">
      <formula>$AT$50</formula>
    </cfRule>
  </conditionalFormatting>
  <conditionalFormatting sqref="M51:N51">
    <cfRule type="cellIs" dxfId="180" priority="37" operator="lessThan">
      <formula>$AT$51</formula>
    </cfRule>
  </conditionalFormatting>
  <conditionalFormatting sqref="M52:N52">
    <cfRule type="cellIs" dxfId="179" priority="35" operator="lessThan">
      <formula>$AT$52</formula>
    </cfRule>
  </conditionalFormatting>
  <conditionalFormatting sqref="M53:N53">
    <cfRule type="cellIs" dxfId="178" priority="30" operator="lessThan">
      <formula>$AT$53</formula>
    </cfRule>
  </conditionalFormatting>
  <conditionalFormatting sqref="M54:N54">
    <cfRule type="cellIs" dxfId="177" priority="28" operator="lessThan">
      <formula>$AT$54</formula>
    </cfRule>
  </conditionalFormatting>
  <conditionalFormatting sqref="M55:N55">
    <cfRule type="cellIs" dxfId="176" priority="26" operator="lessThan">
      <formula>$AT$55</formula>
    </cfRule>
  </conditionalFormatting>
  <conditionalFormatting sqref="M57:N57">
    <cfRule type="cellIs" dxfId="175" priority="22" operator="lessThan">
      <formula>$AT$57</formula>
    </cfRule>
  </conditionalFormatting>
  <conditionalFormatting sqref="M42:P42">
    <cfRule type="cellIs" dxfId="174" priority="45" operator="lessThan">
      <formula>$AT$42</formula>
    </cfRule>
  </conditionalFormatting>
  <conditionalFormatting sqref="M43:P43">
    <cfRule type="cellIs" dxfId="173" priority="43" operator="lessThan">
      <formula>$AT$43</formula>
    </cfRule>
  </conditionalFormatting>
  <conditionalFormatting sqref="M45:P45">
    <cfRule type="cellIs" dxfId="172" priority="41" operator="lessThan">
      <formula>$AT$45</formula>
    </cfRule>
  </conditionalFormatting>
  <conditionalFormatting sqref="M61:P61">
    <cfRule type="cellIs" dxfId="171" priority="18" operator="lessThan">
      <formula>$AG$61</formula>
    </cfRule>
  </conditionalFormatting>
  <conditionalFormatting sqref="M62:P62">
    <cfRule type="cellIs" dxfId="170" priority="15" operator="lessThan">
      <formula>$AG$62</formula>
    </cfRule>
  </conditionalFormatting>
  <conditionalFormatting sqref="M68:P68">
    <cfRule type="cellIs" dxfId="169" priority="12" operator="lessThan">
      <formula>$AG$68</formula>
    </cfRule>
  </conditionalFormatting>
  <conditionalFormatting sqref="R61:U61">
    <cfRule type="cellIs" dxfId="168" priority="17" operator="lessThan">
      <formula>$AL$61</formula>
    </cfRule>
  </conditionalFormatting>
  <conditionalFormatting sqref="R62:U62">
    <cfRule type="cellIs" dxfId="167" priority="14" operator="lessThan">
      <formula>$AL$62</formula>
    </cfRule>
  </conditionalFormatting>
  <conditionalFormatting sqref="R68:U68">
    <cfRule type="cellIs" dxfId="166" priority="11" operator="lessThan">
      <formula>$AL$68</formula>
    </cfRule>
  </conditionalFormatting>
  <conditionalFormatting sqref="W68:Z68">
    <cfRule type="cellIs" dxfId="165" priority="10" operator="lessThan">
      <formula>$AT$68</formula>
    </cfRule>
  </conditionalFormatting>
  <conditionalFormatting sqref="Y52">
    <cfRule type="expression" dxfId="164" priority="48">
      <formula>IF(Y52&lt;$AQ$52,TRUE,FALSE)</formula>
    </cfRule>
  </conditionalFormatting>
  <conditionalFormatting sqref="Y50:Z50">
    <cfRule type="cellIs" dxfId="163" priority="38" operator="lessThan">
      <formula>$AQ$50</formula>
    </cfRule>
  </conditionalFormatting>
  <conditionalFormatting sqref="Y51:Z51">
    <cfRule type="cellIs" dxfId="162" priority="36" operator="lessThan">
      <formula>$AQ$51</formula>
    </cfRule>
  </conditionalFormatting>
  <conditionalFormatting sqref="Y52:Z52">
    <cfRule type="cellIs" dxfId="161" priority="34" operator="lessThan">
      <formula>$AQ$52</formula>
    </cfRule>
  </conditionalFormatting>
  <conditionalFormatting sqref="Y53:Z53">
    <cfRule type="cellIs" dxfId="160" priority="29" operator="lessThan">
      <formula>$AQ$53</formula>
    </cfRule>
  </conditionalFormatting>
  <conditionalFormatting sqref="Y54:Z54">
    <cfRule type="cellIs" dxfId="159" priority="27" operator="lessThan">
      <formula>$AQ$54</formula>
    </cfRule>
  </conditionalFormatting>
  <conditionalFormatting sqref="Y55:Z55">
    <cfRule type="cellIs" dxfId="158" priority="25" operator="lessThan">
      <formula>$AQ$55</formula>
    </cfRule>
  </conditionalFormatting>
  <conditionalFormatting sqref="Y57:Z57">
    <cfRule type="cellIs" dxfId="157" priority="21" operator="lessThan">
      <formula>$AQ$57</formula>
    </cfRule>
  </conditionalFormatting>
  <conditionalFormatting sqref="AB52:AC52">
    <cfRule type="cellIs" dxfId="156" priority="8" operator="lessThan">
      <formula>$AQ$52</formula>
    </cfRule>
  </conditionalFormatting>
  <conditionalFormatting sqref="AB55:AC55">
    <cfRule type="cellIs" dxfId="155" priority="6" operator="lessThan">
      <formula>$AQ$55</formula>
    </cfRule>
  </conditionalFormatting>
  <conditionalFormatting sqref="AB57:AC57">
    <cfRule type="cellIs" dxfId="154" priority="3" operator="lessThan">
      <formula>$AQ$57</formula>
    </cfRule>
  </conditionalFormatting>
  <conditionalFormatting sqref="AB61:AE61">
    <cfRule type="cellIs" dxfId="153" priority="16" operator="lessThan">
      <formula>$AZ$61</formula>
    </cfRule>
  </conditionalFormatting>
  <conditionalFormatting sqref="AB62:AE62">
    <cfRule type="cellIs" dxfId="152" priority="13" operator="lessThan">
      <formula>$AZ$62</formula>
    </cfRule>
  </conditionalFormatting>
  <conditionalFormatting sqref="AB68:AE68">
    <cfRule type="cellIs" dxfId="151" priority="9" operator="greaterThan">
      <formula>$AZ$68</formula>
    </cfRule>
  </conditionalFormatting>
  <conditionalFormatting sqref="AE52:AF52">
    <cfRule type="cellIs" dxfId="150" priority="7" operator="lessThan">
      <formula>$AT$52</formula>
    </cfRule>
  </conditionalFormatting>
  <conditionalFormatting sqref="AE55:AF55">
    <cfRule type="cellIs" dxfId="149" priority="5" operator="lessThan">
      <formula>$AT$55</formula>
    </cfRule>
  </conditionalFormatting>
  <conditionalFormatting sqref="AE57:AF57">
    <cfRule type="cellIs" dxfId="148" priority="2" operator="lessThan">
      <formula>$AT$57</formula>
    </cfRule>
  </conditionalFormatting>
  <conditionalFormatting sqref="AG42:AJ42">
    <cfRule type="cellIs" dxfId="147" priority="44" operator="lessThan">
      <formula>$AL$42</formula>
    </cfRule>
  </conditionalFormatting>
  <conditionalFormatting sqref="AG43:AJ43">
    <cfRule type="cellIs" dxfId="146" priority="42" operator="lessThan">
      <formula>$AL$43</formula>
    </cfRule>
  </conditionalFormatting>
  <conditionalFormatting sqref="AG45:AJ45">
    <cfRule type="cellIs" dxfId="145" priority="40" operator="lessThan">
      <formula>$AL$45</formula>
    </cfRule>
  </conditionalFormatting>
  <conditionalFormatting sqref="AH52">
    <cfRule type="expression" dxfId="144" priority="46">
      <formula>IF($AH$52&lt;$AW$52,TRUE,FALSE)</formula>
    </cfRule>
  </conditionalFormatting>
  <conditionalFormatting sqref="AH52:AI52">
    <cfRule type="cellIs" dxfId="143" priority="33" operator="lessThan">
      <formula>$AW$52</formula>
    </cfRule>
  </conditionalFormatting>
  <conditionalFormatting sqref="AH55:AI55">
    <cfRule type="cellIs" dxfId="142" priority="24" operator="lessThan">
      <formula>$AW$55</formula>
    </cfRule>
  </conditionalFormatting>
  <conditionalFormatting sqref="AH57:AI57">
    <cfRule type="cellIs" dxfId="141" priority="20" operator="lessThan">
      <formula>$AW$57</formula>
    </cfRule>
  </conditionalFormatting>
  <conditionalFormatting sqref="AK52">
    <cfRule type="expression" dxfId="140" priority="47">
      <formula>IF($AK$52&lt;$AZ$52,TRUE,FALSE)</formula>
    </cfRule>
  </conditionalFormatting>
  <conditionalFormatting sqref="AK52:AL52">
    <cfRule type="cellIs" dxfId="139" priority="32" operator="lessThan">
      <formula>$AZ$52</formula>
    </cfRule>
  </conditionalFormatting>
  <conditionalFormatting sqref="AK55:AL55">
    <cfRule type="cellIs" dxfId="138" priority="4" operator="lessThan">
      <formula>$AZ$55</formula>
    </cfRule>
  </conditionalFormatting>
  <conditionalFormatting sqref="AK57:AL57">
    <cfRule type="cellIs" dxfId="137" priority="1" operator="lessThan">
      <formula>$AZ$57</formula>
    </cfRule>
  </conditionalFormatting>
  <conditionalFormatting sqref="AN52:AO52">
    <cfRule type="cellIs" dxfId="136" priority="31" operator="greaterThan">
      <formula>$BB$52</formula>
    </cfRule>
  </conditionalFormatting>
  <conditionalFormatting sqref="AN55:AO55">
    <cfRule type="cellIs" dxfId="135" priority="23" operator="greaterThan">
      <formula>$BB$55</formula>
    </cfRule>
  </conditionalFormatting>
  <conditionalFormatting sqref="AN57:AO57">
    <cfRule type="cellIs" dxfId="134" priority="19" operator="greaterThan">
      <formula>$BB$57</formula>
    </cfRule>
  </conditionalFormatting>
  <printOptions horizontalCentered="1"/>
  <pageMargins left="0.39370078740157483" right="0.39370078740157483" top="0.78740157480314965" bottom="0.39370078740157483" header="0.31496062992125984" footer="0.31496062992125984"/>
  <pageSetup paperSize="9" scale="96" fitToHeight="123" orientation="landscape" cellComments="asDisplayed" r:id="rId1"/>
  <rowBreaks count="2" manualBreakCount="2">
    <brk id="27" max="64" man="1"/>
    <brk id="80" max="64" man="1"/>
  </rowBreaks>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9DB368-A2E1-4DD7-9EDA-2263D32D6BD2}">
  <sheetPr>
    <pageSetUpPr fitToPage="1"/>
  </sheetPr>
  <dimension ref="A1:BY195"/>
  <sheetViews>
    <sheetView view="pageBreakPreview" zoomScale="105" zoomScaleNormal="102" workbookViewId="0">
      <selection activeCell="AY55" sqref="AY55:BC55"/>
    </sheetView>
  </sheetViews>
  <sheetFormatPr defaultColWidth="8.25" defaultRowHeight="13"/>
  <cols>
    <col min="1" max="12" width="2.25" style="563" customWidth="1"/>
    <col min="13" max="41" width="1.5" style="563" customWidth="1"/>
    <col min="42" max="42" width="1.58203125" style="563" customWidth="1"/>
    <col min="43" max="43" width="1.5" style="563" customWidth="1"/>
    <col min="44" max="44" width="2.6640625" style="563" customWidth="1"/>
    <col min="45" max="45" width="1.33203125" style="563" customWidth="1"/>
    <col min="46" max="47" width="1.9140625" style="563" customWidth="1"/>
    <col min="48" max="48" width="1.5" style="563" customWidth="1"/>
    <col min="49" max="49" width="1.9140625" style="563" customWidth="1"/>
    <col min="50" max="51" width="1.5" style="563" customWidth="1"/>
    <col min="52" max="52" width="2.9140625" style="563" customWidth="1"/>
    <col min="53" max="56" width="1.5" style="563" customWidth="1"/>
    <col min="57" max="57" width="4.5" style="563" customWidth="1"/>
    <col min="58" max="58" width="1.5" style="563" customWidth="1"/>
    <col min="59" max="59" width="1.83203125" style="563" customWidth="1"/>
    <col min="60" max="61" width="1.9140625" style="563" customWidth="1"/>
    <col min="62" max="64" width="1.5" style="563" customWidth="1"/>
    <col min="65" max="65" width="2.75" style="563" customWidth="1"/>
    <col min="66" max="66" width="2.6640625" style="563" bestFit="1" customWidth="1"/>
    <col min="67" max="68" width="1.9140625" style="563" customWidth="1"/>
    <col min="69" max="69" width="1.5" style="563" customWidth="1"/>
    <col min="70" max="70" width="5.58203125" style="563" customWidth="1"/>
    <col min="71" max="71" width="1.5" style="563" customWidth="1"/>
    <col min="72" max="72" width="6.5" style="563" customWidth="1"/>
    <col min="73" max="16384" width="8.25" style="563"/>
  </cols>
  <sheetData>
    <row r="1" spans="1:72" s="5" customFormat="1" ht="15" customHeight="1">
      <c r="A1" s="255" t="s">
        <v>290</v>
      </c>
      <c r="B1" s="4"/>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row>
    <row r="2" spans="1:72" s="5" customFormat="1" ht="15" customHeight="1">
      <c r="A2" s="1022" t="s">
        <v>682</v>
      </c>
      <c r="B2" s="1022"/>
      <c r="C2" s="1022"/>
      <c r="D2" s="1022"/>
      <c r="E2" s="1022"/>
      <c r="F2" s="1022"/>
      <c r="G2" s="1022"/>
      <c r="H2" s="1022"/>
      <c r="I2" s="1022"/>
      <c r="J2" s="1022"/>
      <c r="K2" s="1022"/>
      <c r="L2" s="1022"/>
      <c r="M2" s="1022"/>
      <c r="N2" s="1022"/>
      <c r="O2" s="1022"/>
      <c r="P2" s="1022"/>
      <c r="Q2" s="1022"/>
      <c r="R2" s="1022"/>
      <c r="S2" s="1022"/>
      <c r="T2" s="1022"/>
      <c r="U2" s="1022"/>
      <c r="V2" s="1022"/>
      <c r="W2" s="1022"/>
      <c r="X2" s="1022"/>
      <c r="Y2" s="1022"/>
      <c r="Z2" s="1022"/>
      <c r="AA2" s="1022"/>
      <c r="AB2" s="1022"/>
      <c r="AC2" s="1022"/>
      <c r="AD2" s="1022"/>
      <c r="AE2" s="1022"/>
      <c r="AF2" s="1022"/>
      <c r="AG2" s="1022"/>
      <c r="AH2" s="1022"/>
      <c r="AI2" s="1022"/>
      <c r="AJ2" s="1022"/>
      <c r="AK2" s="1022"/>
      <c r="AL2" s="1022"/>
      <c r="AM2" s="1022"/>
      <c r="AN2" s="1022"/>
      <c r="AO2" s="1022"/>
      <c r="AP2" s="1022"/>
      <c r="AQ2" s="1022"/>
      <c r="AR2" s="1022"/>
      <c r="AS2" s="1022"/>
      <c r="AT2" s="1022"/>
      <c r="AU2" s="256"/>
      <c r="AV2" s="256"/>
      <c r="AW2" s="256"/>
      <c r="AX2" s="256"/>
      <c r="AY2" s="256"/>
      <c r="AZ2" s="256"/>
      <c r="BA2" s="256"/>
      <c r="BB2" s="256"/>
      <c r="BC2" s="256"/>
      <c r="BD2" s="256"/>
      <c r="BE2" s="256"/>
      <c r="BF2" s="256"/>
      <c r="BG2" s="256"/>
      <c r="BH2" s="256"/>
      <c r="BI2" s="256"/>
      <c r="BJ2" s="256"/>
      <c r="BK2" s="256"/>
      <c r="BL2" s="256"/>
      <c r="BM2" s="256"/>
      <c r="BN2" s="256"/>
      <c r="BO2" s="256"/>
      <c r="BP2" s="256"/>
      <c r="BQ2" s="256"/>
      <c r="BR2" s="256"/>
      <c r="BS2" s="256"/>
      <c r="BT2" s="256"/>
    </row>
    <row r="3" spans="1:72" s="5" customFormat="1" ht="15" customHeight="1">
      <c r="A3" s="255"/>
      <c r="B3" s="570"/>
      <c r="C3" s="256"/>
      <c r="D3" s="256"/>
      <c r="E3" s="256"/>
      <c r="F3" s="256"/>
      <c r="G3" s="256"/>
      <c r="H3" s="256"/>
      <c r="I3" s="256"/>
      <c r="J3" s="256"/>
      <c r="K3" s="256"/>
      <c r="L3" s="256"/>
      <c r="M3" s="256"/>
      <c r="N3" s="256"/>
      <c r="O3" s="256"/>
      <c r="P3" s="256"/>
      <c r="Q3" s="256"/>
      <c r="R3" s="256"/>
      <c r="S3" s="256"/>
      <c r="T3" s="256"/>
      <c r="U3" s="256"/>
      <c r="V3" s="256"/>
      <c r="W3" s="256"/>
      <c r="X3" s="256"/>
      <c r="Y3" s="256"/>
      <c r="Z3" s="256"/>
      <c r="AA3" s="256"/>
      <c r="AB3" s="256"/>
      <c r="AC3" s="256"/>
      <c r="AD3" s="256"/>
      <c r="AE3" s="256"/>
      <c r="AF3" s="256"/>
      <c r="AG3" s="256"/>
      <c r="AH3" s="256"/>
      <c r="AI3" s="256"/>
      <c r="AJ3" s="256"/>
      <c r="AK3" s="256"/>
      <c r="AL3" s="256"/>
      <c r="AM3" s="256"/>
      <c r="AN3" s="256"/>
      <c r="AO3" s="256"/>
      <c r="AP3" s="256"/>
      <c r="AQ3" s="256"/>
      <c r="AR3" s="256"/>
      <c r="AS3" s="256"/>
      <c r="AT3" s="256"/>
      <c r="AU3" s="256"/>
      <c r="AV3" s="256"/>
      <c r="AW3" s="256"/>
      <c r="AX3" s="256"/>
      <c r="AY3" s="256"/>
      <c r="AZ3" s="256"/>
      <c r="BA3" s="256"/>
      <c r="BB3" s="256"/>
      <c r="BC3" s="256"/>
      <c r="BD3" s="256"/>
      <c r="BE3" s="256"/>
      <c r="BF3" s="256"/>
      <c r="BG3" s="256"/>
      <c r="BH3" s="256"/>
      <c r="BI3" s="256"/>
      <c r="BJ3" s="256"/>
      <c r="BK3" s="256"/>
      <c r="BL3" s="256"/>
      <c r="BM3" s="256"/>
      <c r="BN3" s="256"/>
      <c r="BO3" s="256"/>
      <c r="BP3" s="256"/>
      <c r="BQ3" s="256"/>
      <c r="BR3" s="256"/>
      <c r="BS3" s="256"/>
      <c r="BT3" s="256"/>
    </row>
    <row r="4" spans="1:72" ht="15" customHeight="1">
      <c r="A4" s="1023" t="s">
        <v>291</v>
      </c>
      <c r="B4" s="1024"/>
      <c r="C4" s="1024"/>
      <c r="D4" s="1024"/>
      <c r="E4" s="1024"/>
      <c r="F4" s="1024"/>
      <c r="G4" s="1024"/>
      <c r="H4" s="1024"/>
      <c r="I4" s="1024"/>
      <c r="J4" s="1025"/>
      <c r="K4" s="1026" t="s">
        <v>292</v>
      </c>
      <c r="L4" s="1027"/>
      <c r="M4" s="1027"/>
      <c r="N4" s="1027"/>
      <c r="O4" s="1027"/>
      <c r="P4" s="1027"/>
      <c r="Q4" s="1027"/>
      <c r="R4" s="1027"/>
      <c r="S4" s="1027"/>
      <c r="T4" s="1027"/>
      <c r="U4" s="1027"/>
      <c r="V4" s="1027"/>
      <c r="W4" s="1027"/>
      <c r="X4" s="1027"/>
      <c r="Y4" s="1027"/>
      <c r="Z4" s="1027"/>
      <c r="AA4" s="1027"/>
      <c r="AB4" s="1027"/>
      <c r="AC4" s="1027"/>
      <c r="AD4" s="1027"/>
      <c r="AE4" s="1027"/>
      <c r="AF4" s="1027"/>
      <c r="AG4" s="1027"/>
      <c r="AH4" s="1027"/>
      <c r="AI4" s="1027"/>
      <c r="AJ4" s="1027"/>
      <c r="AK4" s="1027"/>
      <c r="AL4" s="1027"/>
      <c r="AM4" s="1027"/>
      <c r="AN4" s="1027"/>
      <c r="AO4" s="1027"/>
      <c r="AP4" s="1027"/>
      <c r="AQ4" s="1027"/>
      <c r="AR4" s="1027"/>
      <c r="AS4" s="1027"/>
      <c r="AT4" s="1027"/>
      <c r="AU4" s="1027"/>
      <c r="AV4" s="1027"/>
      <c r="AW4" s="1027"/>
      <c r="AX4" s="1027"/>
      <c r="AY4" s="1027"/>
      <c r="AZ4" s="1027"/>
      <c r="BA4" s="1027"/>
      <c r="BB4" s="1027"/>
      <c r="BC4" s="1027"/>
      <c r="BD4" s="1027"/>
      <c r="BE4" s="1027"/>
      <c r="BF4" s="1027"/>
      <c r="BG4" s="1027"/>
      <c r="BH4" s="1027"/>
      <c r="BI4" s="1027"/>
      <c r="BJ4" s="1027"/>
      <c r="BK4" s="1027"/>
      <c r="BL4" s="1027"/>
      <c r="BM4" s="1028"/>
      <c r="BN4" s="1029" t="s">
        <v>638</v>
      </c>
      <c r="BO4" s="1029"/>
      <c r="BP4" s="1029"/>
      <c r="BQ4" s="1029"/>
      <c r="BR4" s="1029"/>
      <c r="BS4" s="1029"/>
      <c r="BT4" s="1029"/>
    </row>
    <row r="5" spans="1:72" ht="24" customHeight="1">
      <c r="A5" s="1030" t="s">
        <v>294</v>
      </c>
      <c r="B5" s="1030"/>
      <c r="C5" s="1030"/>
      <c r="D5" s="1030"/>
      <c r="E5" s="1030"/>
      <c r="F5" s="1030"/>
      <c r="G5" s="1030"/>
      <c r="H5" s="1030"/>
      <c r="I5" s="1030"/>
      <c r="J5" s="1030"/>
      <c r="K5" s="1031"/>
      <c r="L5" s="1032"/>
      <c r="M5" s="1032"/>
      <c r="N5" s="1032"/>
      <c r="O5" s="1032"/>
      <c r="P5" s="1032"/>
      <c r="Q5" s="1032"/>
      <c r="R5" s="1032"/>
      <c r="S5" s="1032"/>
      <c r="T5" s="1032"/>
      <c r="U5" s="1032"/>
      <c r="V5" s="1032"/>
      <c r="W5" s="1032"/>
      <c r="X5" s="1032"/>
      <c r="Y5" s="1032"/>
      <c r="Z5" s="1032"/>
      <c r="AA5" s="1032"/>
      <c r="AB5" s="1032"/>
      <c r="AC5" s="1032"/>
      <c r="AD5" s="1032"/>
      <c r="AE5" s="1032"/>
      <c r="AF5" s="1032"/>
      <c r="AG5" s="1032"/>
      <c r="AH5" s="1032"/>
      <c r="AI5" s="1032"/>
      <c r="AJ5" s="1032"/>
      <c r="AK5" s="1032"/>
      <c r="AL5" s="1032"/>
      <c r="AM5" s="1032"/>
      <c r="AN5" s="1032"/>
      <c r="AO5" s="1032"/>
      <c r="AP5" s="1032"/>
      <c r="AQ5" s="1032"/>
      <c r="AR5" s="1032"/>
      <c r="AS5" s="1032"/>
      <c r="AT5" s="1032"/>
      <c r="AU5" s="1032"/>
      <c r="AV5" s="1032"/>
      <c r="AW5" s="1032"/>
      <c r="AX5" s="1032"/>
      <c r="AY5" s="1032"/>
      <c r="AZ5" s="1032"/>
      <c r="BA5" s="1032"/>
      <c r="BB5" s="1032"/>
      <c r="BC5" s="1032"/>
      <c r="BD5" s="1032"/>
      <c r="BE5" s="1032"/>
      <c r="BF5" s="1032"/>
      <c r="BG5" s="1032"/>
      <c r="BH5" s="1032"/>
      <c r="BI5" s="1032"/>
      <c r="BJ5" s="1032"/>
      <c r="BK5" s="1032"/>
      <c r="BL5" s="1032"/>
      <c r="BM5" s="1033"/>
      <c r="BN5" s="1034"/>
      <c r="BO5" s="1034"/>
      <c r="BP5" s="1034"/>
      <c r="BQ5" s="1034"/>
      <c r="BR5" s="1034"/>
      <c r="BS5" s="1034"/>
      <c r="BT5" s="1034"/>
    </row>
    <row r="6" spans="1:72" ht="15" customHeight="1">
      <c r="A6" s="1035" t="s">
        <v>295</v>
      </c>
      <c r="B6" s="1035"/>
      <c r="C6" s="1035"/>
      <c r="D6" s="1035"/>
      <c r="E6" s="1035"/>
      <c r="F6" s="1035"/>
      <c r="G6" s="1035"/>
      <c r="H6" s="1035"/>
      <c r="I6" s="1035"/>
      <c r="J6" s="1035"/>
      <c r="K6" s="1036"/>
      <c r="L6" s="1036"/>
      <c r="M6" s="1036"/>
      <c r="N6" s="1036"/>
      <c r="O6" s="1036"/>
      <c r="P6" s="1036"/>
      <c r="Q6" s="1036"/>
      <c r="R6" s="1036"/>
      <c r="S6" s="1036"/>
      <c r="T6" s="1036"/>
      <c r="U6" s="1036"/>
      <c r="V6" s="1036"/>
      <c r="W6" s="1036"/>
      <c r="X6" s="1036"/>
      <c r="Y6" s="1036"/>
      <c r="Z6" s="1036"/>
      <c r="AA6" s="1036"/>
      <c r="AB6" s="1036"/>
      <c r="AC6" s="1036"/>
      <c r="AD6" s="1036"/>
      <c r="AE6" s="1036"/>
      <c r="AF6" s="1036"/>
      <c r="AG6" s="1036"/>
      <c r="AH6" s="1036"/>
      <c r="AI6" s="1036"/>
      <c r="AJ6" s="1036"/>
      <c r="AK6" s="1036"/>
      <c r="AL6" s="1036"/>
      <c r="AM6" s="1036"/>
      <c r="AN6" s="1036"/>
      <c r="AO6" s="1036"/>
      <c r="AP6" s="1036"/>
      <c r="AQ6" s="1036"/>
      <c r="AR6" s="1036"/>
      <c r="AS6" s="1036"/>
      <c r="AT6" s="1036"/>
      <c r="AU6" s="1036"/>
      <c r="AV6" s="1036"/>
      <c r="AW6" s="1036"/>
      <c r="AX6" s="1036"/>
      <c r="AY6" s="1036"/>
      <c r="AZ6" s="1036"/>
      <c r="BA6" s="1036"/>
      <c r="BB6" s="1036"/>
      <c r="BC6" s="1036"/>
      <c r="BD6" s="1036"/>
      <c r="BE6" s="1036"/>
      <c r="BF6" s="1036"/>
      <c r="BG6" s="1036"/>
      <c r="BH6" s="1036"/>
      <c r="BI6" s="1036"/>
      <c r="BJ6" s="1036"/>
      <c r="BK6" s="1036"/>
      <c r="BL6" s="1036"/>
      <c r="BM6" s="1036"/>
      <c r="BN6" s="1037"/>
      <c r="BO6" s="1037"/>
      <c r="BP6" s="1037"/>
      <c r="BQ6" s="1037"/>
      <c r="BR6" s="1037"/>
      <c r="BS6" s="1037"/>
      <c r="BT6" s="1037"/>
    </row>
    <row r="7" spans="1:72" ht="30" customHeight="1">
      <c r="A7" s="1038" t="s">
        <v>296</v>
      </c>
      <c r="B7" s="1041" t="s">
        <v>297</v>
      </c>
      <c r="C7" s="1044" t="s">
        <v>298</v>
      </c>
      <c r="D7" s="1045"/>
      <c r="E7" s="1045"/>
      <c r="F7" s="1045"/>
      <c r="G7" s="1045"/>
      <c r="H7" s="1045"/>
      <c r="I7" s="1045"/>
      <c r="J7" s="1045"/>
      <c r="K7" s="1046"/>
      <c r="L7" s="1047"/>
      <c r="M7" s="1044" t="s">
        <v>299</v>
      </c>
      <c r="N7" s="1048"/>
      <c r="O7" s="1048"/>
      <c r="P7" s="1048"/>
      <c r="Q7" s="1048"/>
      <c r="R7" s="1048"/>
      <c r="S7" s="1048"/>
      <c r="T7" s="1048"/>
      <c r="U7" s="1048"/>
      <c r="V7" s="1049"/>
      <c r="W7" s="1044" t="s">
        <v>300</v>
      </c>
      <c r="X7" s="1048"/>
      <c r="Y7" s="1048"/>
      <c r="Z7" s="1048"/>
      <c r="AA7" s="1048"/>
      <c r="AB7" s="1048"/>
      <c r="AC7" s="1048"/>
      <c r="AD7" s="1048"/>
      <c r="AE7" s="1048"/>
      <c r="AF7" s="1048"/>
      <c r="AG7" s="1048"/>
      <c r="AH7" s="1048"/>
      <c r="AI7" s="1048"/>
      <c r="AJ7" s="1048"/>
      <c r="AK7" s="1048"/>
      <c r="AL7" s="1048"/>
      <c r="AM7" s="1048"/>
      <c r="AN7" s="1048"/>
      <c r="AO7" s="1048"/>
      <c r="AP7" s="1048"/>
      <c r="AQ7" s="1048"/>
      <c r="AR7" s="1048"/>
      <c r="AS7" s="1048"/>
      <c r="AT7" s="1048"/>
      <c r="AU7" s="1048"/>
      <c r="AV7" s="1048"/>
      <c r="AW7" s="1048"/>
      <c r="AX7" s="1048"/>
      <c r="AY7" s="1048"/>
      <c r="AZ7" s="1048"/>
      <c r="BA7" s="1048"/>
      <c r="BB7" s="1048"/>
      <c r="BC7" s="1048"/>
      <c r="BD7" s="1048"/>
      <c r="BE7" s="1048"/>
      <c r="BF7" s="1048"/>
      <c r="BG7" s="1048"/>
      <c r="BH7" s="1048"/>
      <c r="BI7" s="1048"/>
      <c r="BJ7" s="1048"/>
      <c r="BK7" s="1048"/>
      <c r="BL7" s="1048"/>
      <c r="BM7" s="1049"/>
      <c r="BN7" s="1029" t="s">
        <v>638</v>
      </c>
      <c r="BO7" s="1029"/>
      <c r="BP7" s="1029"/>
      <c r="BQ7" s="1029"/>
      <c r="BR7" s="1029"/>
      <c r="BS7" s="1029"/>
      <c r="BT7" s="1029"/>
    </row>
    <row r="8" spans="1:72" ht="18.75" customHeight="1">
      <c r="A8" s="1039"/>
      <c r="B8" s="1042"/>
      <c r="C8" s="1050"/>
      <c r="D8" s="1051"/>
      <c r="E8" s="1051"/>
      <c r="F8" s="1051"/>
      <c r="G8" s="1051"/>
      <c r="H8" s="1051"/>
      <c r="I8" s="1051"/>
      <c r="J8" s="1051"/>
      <c r="K8" s="476"/>
      <c r="L8" s="477"/>
      <c r="M8" s="1052"/>
      <c r="N8" s="1053"/>
      <c r="O8" s="1053"/>
      <c r="P8" s="1053"/>
      <c r="Q8" s="1053"/>
      <c r="R8" s="1053"/>
      <c r="S8" s="527"/>
      <c r="T8" s="527"/>
      <c r="U8" s="527"/>
      <c r="V8" s="477"/>
      <c r="W8" s="546"/>
      <c r="X8" s="527"/>
      <c r="Y8" s="527"/>
      <c r="Z8" s="527"/>
      <c r="AA8" s="527"/>
      <c r="AB8" s="554"/>
      <c r="AC8" s="554"/>
      <c r="AD8" s="554"/>
      <c r="AE8" s="554"/>
      <c r="AF8" s="554"/>
      <c r="AG8" s="554"/>
      <c r="AH8" s="557"/>
      <c r="AI8" s="557"/>
      <c r="AJ8" s="557"/>
      <c r="AK8" s="557"/>
      <c r="AL8" s="554"/>
      <c r="AM8" s="557"/>
      <c r="AN8" s="557"/>
      <c r="AO8" s="557"/>
      <c r="AP8" s="557"/>
      <c r="AQ8" s="557"/>
      <c r="AR8" s="557"/>
      <c r="AS8" s="557"/>
      <c r="AT8" s="557"/>
      <c r="AU8" s="557"/>
      <c r="AV8" s="557"/>
      <c r="AW8" s="557"/>
      <c r="AX8" s="557"/>
      <c r="AY8" s="557"/>
      <c r="AZ8" s="557"/>
      <c r="BA8" s="557"/>
      <c r="BB8" s="557"/>
      <c r="BC8" s="557"/>
      <c r="BD8" s="557"/>
      <c r="BE8" s="557"/>
      <c r="BF8" s="557"/>
      <c r="BG8" s="557"/>
      <c r="BH8" s="557"/>
      <c r="BI8" s="557"/>
      <c r="BJ8" s="557"/>
      <c r="BK8" s="557"/>
      <c r="BL8" s="557"/>
      <c r="BM8" s="558"/>
      <c r="BN8" s="1034"/>
      <c r="BO8" s="1034"/>
      <c r="BP8" s="1034"/>
      <c r="BQ8" s="1034"/>
      <c r="BR8" s="1034"/>
      <c r="BS8" s="1034"/>
      <c r="BT8" s="1034"/>
    </row>
    <row r="9" spans="1:72" ht="15.75" customHeight="1">
      <c r="A9" s="1039"/>
      <c r="B9" s="1042"/>
      <c r="C9" s="478"/>
      <c r="D9" s="801"/>
      <c r="E9" s="801"/>
      <c r="F9" s="801"/>
      <c r="G9" s="801"/>
      <c r="H9" s="801"/>
      <c r="I9" s="801"/>
      <c r="J9" s="801"/>
      <c r="K9" s="801"/>
      <c r="L9" s="479"/>
      <c r="M9" s="1054"/>
      <c r="N9" s="1055"/>
      <c r="O9" s="1055"/>
      <c r="P9" s="1055"/>
      <c r="Q9" s="1055"/>
      <c r="R9" s="1055"/>
      <c r="S9" s="202"/>
      <c r="T9" s="202"/>
      <c r="U9" s="202"/>
      <c r="V9" s="479"/>
      <c r="W9" s="528"/>
      <c r="X9" s="202"/>
      <c r="Y9" s="202"/>
      <c r="Z9" s="202"/>
      <c r="AA9" s="202"/>
      <c r="AB9" s="802"/>
      <c r="AC9" s="802"/>
      <c r="AD9" s="802"/>
      <c r="AE9" s="802"/>
      <c r="AF9" s="802"/>
      <c r="AG9" s="802"/>
      <c r="AH9" s="803"/>
      <c r="AI9" s="803"/>
      <c r="AJ9" s="803"/>
      <c r="AK9" s="803"/>
      <c r="AL9" s="802"/>
      <c r="AM9" s="803"/>
      <c r="AN9" s="803"/>
      <c r="AO9" s="803"/>
      <c r="AP9" s="803"/>
      <c r="AQ9" s="803"/>
      <c r="AR9" s="803"/>
      <c r="AS9" s="803"/>
      <c r="AT9" s="803"/>
      <c r="AU9" s="803"/>
      <c r="AV9" s="803"/>
      <c r="AW9" s="803"/>
      <c r="AX9" s="803"/>
      <c r="AY9" s="803"/>
      <c r="AZ9" s="803"/>
      <c r="BA9" s="803"/>
      <c r="BB9" s="803"/>
      <c r="BC9" s="803"/>
      <c r="BD9" s="803"/>
      <c r="BE9" s="803"/>
      <c r="BF9" s="803"/>
      <c r="BG9" s="803"/>
      <c r="BH9" s="803"/>
      <c r="BI9" s="803"/>
      <c r="BJ9" s="803"/>
      <c r="BK9" s="803"/>
      <c r="BL9" s="803"/>
      <c r="BM9" s="556"/>
      <c r="BN9" s="1034"/>
      <c r="BO9" s="1034"/>
      <c r="BP9" s="1034"/>
      <c r="BQ9" s="1034"/>
      <c r="BR9" s="1034"/>
      <c r="BS9" s="1034"/>
      <c r="BT9" s="1034"/>
    </row>
    <row r="10" spans="1:72" ht="15" customHeight="1">
      <c r="A10" s="1039"/>
      <c r="B10" s="1042"/>
      <c r="C10" s="1056" t="s">
        <v>301</v>
      </c>
      <c r="D10" s="1057"/>
      <c r="E10" s="1057"/>
      <c r="F10" s="1057"/>
      <c r="G10" s="1057"/>
      <c r="H10" s="1057"/>
      <c r="I10" s="1057"/>
      <c r="J10" s="1057"/>
      <c r="K10" s="804"/>
      <c r="L10" s="480"/>
      <c r="M10" s="1058"/>
      <c r="N10" s="1059"/>
      <c r="O10" s="1059"/>
      <c r="P10" s="1059"/>
      <c r="Q10" s="1059"/>
      <c r="R10" s="1059"/>
      <c r="S10" s="804"/>
      <c r="T10" s="804"/>
      <c r="U10" s="804"/>
      <c r="V10" s="480"/>
      <c r="W10" s="571"/>
      <c r="X10" s="804"/>
      <c r="Y10" s="804"/>
      <c r="Z10" s="804"/>
      <c r="AA10" s="804"/>
      <c r="AB10" s="805"/>
      <c r="AC10" s="805"/>
      <c r="AD10" s="805"/>
      <c r="AE10" s="805"/>
      <c r="AF10" s="805"/>
      <c r="AG10" s="805"/>
      <c r="AH10" s="806"/>
      <c r="AI10" s="806"/>
      <c r="AJ10" s="806"/>
      <c r="AK10" s="806"/>
      <c r="AL10" s="805"/>
      <c r="AM10" s="806"/>
      <c r="AN10" s="806"/>
      <c r="AO10" s="806"/>
      <c r="AP10" s="806"/>
      <c r="AQ10" s="806"/>
      <c r="AR10" s="806"/>
      <c r="AS10" s="806"/>
      <c r="AT10" s="806"/>
      <c r="AU10" s="806"/>
      <c r="AV10" s="806"/>
      <c r="AW10" s="806"/>
      <c r="AX10" s="806"/>
      <c r="AY10" s="806"/>
      <c r="AZ10" s="806"/>
      <c r="BA10" s="806"/>
      <c r="BB10" s="806"/>
      <c r="BC10" s="806"/>
      <c r="BD10" s="806"/>
      <c r="BE10" s="806"/>
      <c r="BF10" s="806"/>
      <c r="BG10" s="806"/>
      <c r="BH10" s="806"/>
      <c r="BI10" s="806"/>
      <c r="BJ10" s="806"/>
      <c r="BK10" s="806"/>
      <c r="BL10" s="806"/>
      <c r="BM10" s="552"/>
      <c r="BN10" s="1034"/>
      <c r="BO10" s="1034"/>
      <c r="BP10" s="1034"/>
      <c r="BQ10" s="1034"/>
      <c r="BR10" s="1034"/>
      <c r="BS10" s="1034"/>
      <c r="BT10" s="1034"/>
    </row>
    <row r="11" spans="1:72" ht="15" customHeight="1">
      <c r="A11" s="1039"/>
      <c r="B11" s="1042"/>
      <c r="C11" s="1056" t="s">
        <v>302</v>
      </c>
      <c r="D11" s="1057"/>
      <c r="E11" s="1057"/>
      <c r="F11" s="1057"/>
      <c r="G11" s="1057"/>
      <c r="H11" s="1057"/>
      <c r="I11" s="1057"/>
      <c r="J11" s="1057"/>
      <c r="K11" s="804"/>
      <c r="L11" s="480"/>
      <c r="M11" s="1058"/>
      <c r="N11" s="1059"/>
      <c r="O11" s="1059"/>
      <c r="P11" s="1059"/>
      <c r="Q11" s="1059"/>
      <c r="R11" s="1059"/>
      <c r="S11" s="804"/>
      <c r="T11" s="804"/>
      <c r="U11" s="804"/>
      <c r="V11" s="480"/>
      <c r="W11" s="571"/>
      <c r="X11" s="804"/>
      <c r="Y11" s="804"/>
      <c r="Z11" s="804"/>
      <c r="AA11" s="804"/>
      <c r="AB11" s="805"/>
      <c r="AC11" s="805"/>
      <c r="AD11" s="805"/>
      <c r="AE11" s="805"/>
      <c r="AF11" s="805"/>
      <c r="AG11" s="805"/>
      <c r="AH11" s="806"/>
      <c r="AI11" s="806"/>
      <c r="AJ11" s="806"/>
      <c r="AK11" s="806"/>
      <c r="AL11" s="805"/>
      <c r="AM11" s="806"/>
      <c r="AN11" s="806"/>
      <c r="AO11" s="806"/>
      <c r="AP11" s="806"/>
      <c r="AQ11" s="806"/>
      <c r="AR11" s="806"/>
      <c r="AS11" s="806"/>
      <c r="AT11" s="806"/>
      <c r="AU11" s="806"/>
      <c r="AV11" s="806"/>
      <c r="AW11" s="806"/>
      <c r="AX11" s="806"/>
      <c r="AY11" s="806"/>
      <c r="AZ11" s="806"/>
      <c r="BA11" s="806"/>
      <c r="BB11" s="806"/>
      <c r="BC11" s="806"/>
      <c r="BD11" s="806"/>
      <c r="BE11" s="806"/>
      <c r="BF11" s="806"/>
      <c r="BG11" s="806"/>
      <c r="BH11" s="806"/>
      <c r="BI11" s="806"/>
      <c r="BJ11" s="806"/>
      <c r="BK11" s="806"/>
      <c r="BL11" s="806"/>
      <c r="BM11" s="552"/>
      <c r="BN11" s="1034"/>
      <c r="BO11" s="1034"/>
      <c r="BP11" s="1034"/>
      <c r="BQ11" s="1034"/>
      <c r="BR11" s="1034"/>
      <c r="BS11" s="1034"/>
      <c r="BT11" s="1034"/>
    </row>
    <row r="12" spans="1:72" ht="15" customHeight="1">
      <c r="A12" s="1039"/>
      <c r="B12" s="1042"/>
      <c r="C12" s="1056" t="s">
        <v>303</v>
      </c>
      <c r="D12" s="1057"/>
      <c r="E12" s="1057"/>
      <c r="F12" s="1057"/>
      <c r="G12" s="1057"/>
      <c r="H12" s="1057"/>
      <c r="I12" s="1057"/>
      <c r="J12" s="1057"/>
      <c r="K12" s="804"/>
      <c r="L12" s="480"/>
      <c r="M12" s="1058"/>
      <c r="N12" s="1059"/>
      <c r="O12" s="1059"/>
      <c r="P12" s="1059"/>
      <c r="Q12" s="1059"/>
      <c r="R12" s="1059"/>
      <c r="S12" s="804"/>
      <c r="T12" s="804"/>
      <c r="U12" s="804"/>
      <c r="V12" s="480"/>
      <c r="W12" s="571"/>
      <c r="X12" s="804"/>
      <c r="Y12" s="804"/>
      <c r="Z12" s="804"/>
      <c r="AA12" s="804"/>
      <c r="AB12" s="805"/>
      <c r="AC12" s="805"/>
      <c r="AD12" s="805"/>
      <c r="AE12" s="805"/>
      <c r="AF12" s="805"/>
      <c r="AG12" s="805"/>
      <c r="AH12" s="806"/>
      <c r="AI12" s="806"/>
      <c r="AJ12" s="806"/>
      <c r="AK12" s="806"/>
      <c r="AL12" s="805"/>
      <c r="AM12" s="806"/>
      <c r="AN12" s="806"/>
      <c r="AO12" s="806"/>
      <c r="AP12" s="806"/>
      <c r="AQ12" s="806"/>
      <c r="AR12" s="806"/>
      <c r="AS12" s="806"/>
      <c r="AT12" s="806"/>
      <c r="AU12" s="806"/>
      <c r="AV12" s="806"/>
      <c r="AW12" s="806"/>
      <c r="AX12" s="806"/>
      <c r="AY12" s="806"/>
      <c r="AZ12" s="806"/>
      <c r="BA12" s="806"/>
      <c r="BB12" s="806"/>
      <c r="BC12" s="806"/>
      <c r="BD12" s="806"/>
      <c r="BE12" s="806"/>
      <c r="BF12" s="806"/>
      <c r="BG12" s="806"/>
      <c r="BH12" s="806"/>
      <c r="BI12" s="806"/>
      <c r="BJ12" s="806"/>
      <c r="BK12" s="806"/>
      <c r="BL12" s="806"/>
      <c r="BM12" s="552"/>
      <c r="BN12" s="1034"/>
      <c r="BO12" s="1034"/>
      <c r="BP12" s="1034"/>
      <c r="BQ12" s="1034"/>
      <c r="BR12" s="1034"/>
      <c r="BS12" s="1034"/>
      <c r="BT12" s="1034"/>
    </row>
    <row r="13" spans="1:72" ht="15" customHeight="1">
      <c r="A13" s="1039"/>
      <c r="B13" s="1042"/>
      <c r="C13" s="478"/>
      <c r="D13" s="801"/>
      <c r="E13" s="801"/>
      <c r="F13" s="801"/>
      <c r="G13" s="801"/>
      <c r="H13" s="801"/>
      <c r="I13" s="801"/>
      <c r="J13" s="801"/>
      <c r="K13" s="804"/>
      <c r="L13" s="480"/>
      <c r="M13" s="549"/>
      <c r="N13" s="805"/>
      <c r="O13" s="805"/>
      <c r="P13" s="805"/>
      <c r="Q13" s="805"/>
      <c r="R13" s="805"/>
      <c r="S13" s="804"/>
      <c r="T13" s="804"/>
      <c r="U13" s="804"/>
      <c r="V13" s="480"/>
      <c r="W13" s="571"/>
      <c r="X13" s="804"/>
      <c r="Y13" s="804"/>
      <c r="Z13" s="804"/>
      <c r="AA13" s="804"/>
      <c r="AB13" s="805"/>
      <c r="AC13" s="805"/>
      <c r="AD13" s="805"/>
      <c r="AE13" s="805"/>
      <c r="AF13" s="805"/>
      <c r="AG13" s="805"/>
      <c r="AH13" s="806"/>
      <c r="AI13" s="806"/>
      <c r="AJ13" s="806"/>
      <c r="AK13" s="806"/>
      <c r="AL13" s="805"/>
      <c r="AM13" s="806"/>
      <c r="AN13" s="806"/>
      <c r="AO13" s="806"/>
      <c r="AP13" s="806"/>
      <c r="AQ13" s="806"/>
      <c r="AR13" s="806"/>
      <c r="AS13" s="806"/>
      <c r="AT13" s="806"/>
      <c r="AU13" s="806"/>
      <c r="AV13" s="806"/>
      <c r="AW13" s="806"/>
      <c r="AX13" s="806"/>
      <c r="AY13" s="806"/>
      <c r="AZ13" s="806"/>
      <c r="BA13" s="806"/>
      <c r="BB13" s="806"/>
      <c r="BC13" s="806"/>
      <c r="BD13" s="806"/>
      <c r="BE13" s="806"/>
      <c r="BF13" s="806"/>
      <c r="BG13" s="806"/>
      <c r="BH13" s="806"/>
      <c r="BI13" s="806"/>
      <c r="BJ13" s="806"/>
      <c r="BK13" s="806"/>
      <c r="BL13" s="806"/>
      <c r="BM13" s="552"/>
      <c r="BN13" s="1034"/>
      <c r="BO13" s="1034"/>
      <c r="BP13" s="1034"/>
      <c r="BQ13" s="1034"/>
      <c r="BR13" s="1034"/>
      <c r="BS13" s="1034"/>
      <c r="BT13" s="1034"/>
    </row>
    <row r="14" spans="1:72" ht="15" customHeight="1">
      <c r="A14" s="1039"/>
      <c r="B14" s="1042"/>
      <c r="C14" s="1056" t="s">
        <v>301</v>
      </c>
      <c r="D14" s="1057"/>
      <c r="E14" s="1057"/>
      <c r="F14" s="1057"/>
      <c r="G14" s="1057"/>
      <c r="H14" s="1057"/>
      <c r="I14" s="1057"/>
      <c r="J14" s="1057"/>
      <c r="K14" s="804"/>
      <c r="L14" s="480"/>
      <c r="M14" s="1058"/>
      <c r="N14" s="1059"/>
      <c r="O14" s="1059"/>
      <c r="P14" s="1059"/>
      <c r="Q14" s="1059"/>
      <c r="R14" s="1059"/>
      <c r="S14" s="804"/>
      <c r="T14" s="804"/>
      <c r="U14" s="804"/>
      <c r="V14" s="480"/>
      <c r="W14" s="571"/>
      <c r="X14" s="804"/>
      <c r="Y14" s="804"/>
      <c r="Z14" s="804"/>
      <c r="AA14" s="804"/>
      <c r="AB14" s="805"/>
      <c r="AC14" s="805"/>
      <c r="AD14" s="805"/>
      <c r="AE14" s="805"/>
      <c r="AF14" s="805"/>
      <c r="AG14" s="805"/>
      <c r="AH14" s="806"/>
      <c r="AI14" s="806"/>
      <c r="AJ14" s="806"/>
      <c r="AK14" s="806"/>
      <c r="AL14" s="805"/>
      <c r="AM14" s="806"/>
      <c r="AN14" s="806"/>
      <c r="AO14" s="806"/>
      <c r="AP14" s="806"/>
      <c r="AQ14" s="806"/>
      <c r="AR14" s="806"/>
      <c r="AS14" s="806"/>
      <c r="AT14" s="806"/>
      <c r="AU14" s="806"/>
      <c r="AV14" s="806"/>
      <c r="AW14" s="806"/>
      <c r="AX14" s="806"/>
      <c r="AY14" s="806"/>
      <c r="AZ14" s="806"/>
      <c r="BA14" s="806"/>
      <c r="BB14" s="806"/>
      <c r="BC14" s="806"/>
      <c r="BD14" s="806"/>
      <c r="BE14" s="806"/>
      <c r="BF14" s="806"/>
      <c r="BG14" s="806"/>
      <c r="BH14" s="806"/>
      <c r="BI14" s="806"/>
      <c r="BJ14" s="806"/>
      <c r="BK14" s="806"/>
      <c r="BL14" s="806"/>
      <c r="BM14" s="552"/>
      <c r="BN14" s="1034"/>
      <c r="BO14" s="1034"/>
      <c r="BP14" s="1034"/>
      <c r="BQ14" s="1034"/>
      <c r="BR14" s="1034"/>
      <c r="BS14" s="1034"/>
      <c r="BT14" s="1034"/>
    </row>
    <row r="15" spans="1:72" ht="15" customHeight="1">
      <c r="A15" s="1039"/>
      <c r="B15" s="1042"/>
      <c r="C15" s="1056" t="s">
        <v>302</v>
      </c>
      <c r="D15" s="1057"/>
      <c r="E15" s="1057"/>
      <c r="F15" s="1057"/>
      <c r="G15" s="1057"/>
      <c r="H15" s="1057"/>
      <c r="I15" s="1057"/>
      <c r="J15" s="1057"/>
      <c r="K15" s="804"/>
      <c r="L15" s="480"/>
      <c r="M15" s="1058"/>
      <c r="N15" s="1059"/>
      <c r="O15" s="1059"/>
      <c r="P15" s="1059"/>
      <c r="Q15" s="1059"/>
      <c r="R15" s="1059"/>
      <c r="S15" s="804"/>
      <c r="T15" s="804"/>
      <c r="U15" s="804"/>
      <c r="V15" s="480"/>
      <c r="W15" s="571"/>
      <c r="X15" s="804"/>
      <c r="Y15" s="804"/>
      <c r="Z15" s="804"/>
      <c r="AA15" s="804"/>
      <c r="AB15" s="805"/>
      <c r="AC15" s="805"/>
      <c r="AD15" s="805"/>
      <c r="AE15" s="805"/>
      <c r="AF15" s="805"/>
      <c r="AG15" s="805"/>
      <c r="AH15" s="806"/>
      <c r="AI15" s="806"/>
      <c r="AJ15" s="806"/>
      <c r="AK15" s="806"/>
      <c r="AL15" s="805"/>
      <c r="AM15" s="806"/>
      <c r="AN15" s="806"/>
      <c r="AO15" s="806"/>
      <c r="AP15" s="806"/>
      <c r="AQ15" s="806"/>
      <c r="AR15" s="806"/>
      <c r="AS15" s="806"/>
      <c r="AT15" s="806"/>
      <c r="AU15" s="806"/>
      <c r="AV15" s="806"/>
      <c r="AW15" s="806"/>
      <c r="AX15" s="806"/>
      <c r="AY15" s="806"/>
      <c r="AZ15" s="806"/>
      <c r="BA15" s="806"/>
      <c r="BB15" s="806"/>
      <c r="BC15" s="806"/>
      <c r="BD15" s="806"/>
      <c r="BE15" s="806"/>
      <c r="BF15" s="806"/>
      <c r="BG15" s="806"/>
      <c r="BH15" s="806"/>
      <c r="BI15" s="806"/>
      <c r="BJ15" s="806"/>
      <c r="BK15" s="806"/>
      <c r="BL15" s="806"/>
      <c r="BM15" s="552"/>
      <c r="BN15" s="1034"/>
      <c r="BO15" s="1034"/>
      <c r="BP15" s="1034"/>
      <c r="BQ15" s="1034"/>
      <c r="BR15" s="1034"/>
      <c r="BS15" s="1034"/>
      <c r="BT15" s="1034"/>
    </row>
    <row r="16" spans="1:72" ht="15" customHeight="1">
      <c r="A16" s="1039"/>
      <c r="B16" s="1042"/>
      <c r="C16" s="1056" t="s">
        <v>642</v>
      </c>
      <c r="D16" s="1057"/>
      <c r="E16" s="1057"/>
      <c r="F16" s="1057"/>
      <c r="G16" s="1057"/>
      <c r="H16" s="1057"/>
      <c r="I16" s="1057"/>
      <c r="J16" s="1057"/>
      <c r="K16" s="804"/>
      <c r="L16" s="480"/>
      <c r="M16" s="1058"/>
      <c r="N16" s="1059"/>
      <c r="O16" s="1059"/>
      <c r="P16" s="1059"/>
      <c r="Q16" s="1059"/>
      <c r="R16" s="1059"/>
      <c r="S16" s="804"/>
      <c r="T16" s="804"/>
      <c r="U16" s="804"/>
      <c r="V16" s="480"/>
      <c r="W16" s="571"/>
      <c r="X16" s="804"/>
      <c r="Y16" s="804"/>
      <c r="Z16" s="804"/>
      <c r="AA16" s="804"/>
      <c r="AB16" s="805"/>
      <c r="AC16" s="805"/>
      <c r="AD16" s="805"/>
      <c r="AE16" s="805"/>
      <c r="AF16" s="805"/>
      <c r="AG16" s="805"/>
      <c r="AH16" s="806"/>
      <c r="AI16" s="806"/>
      <c r="AJ16" s="806"/>
      <c r="AK16" s="806"/>
      <c r="AL16" s="805"/>
      <c r="AM16" s="806"/>
      <c r="AN16" s="806"/>
      <c r="AO16" s="806"/>
      <c r="AP16" s="806"/>
      <c r="AQ16" s="806"/>
      <c r="AR16" s="806"/>
      <c r="AS16" s="806"/>
      <c r="AT16" s="806"/>
      <c r="AU16" s="806"/>
      <c r="AV16" s="806"/>
      <c r="AW16" s="806"/>
      <c r="AX16" s="806"/>
      <c r="AY16" s="806"/>
      <c r="AZ16" s="806"/>
      <c r="BA16" s="806"/>
      <c r="BB16" s="806"/>
      <c r="BC16" s="806"/>
      <c r="BD16" s="806"/>
      <c r="BE16" s="806"/>
      <c r="BF16" s="806"/>
      <c r="BG16" s="806"/>
      <c r="BH16" s="806"/>
      <c r="BI16" s="806"/>
      <c r="BJ16" s="806"/>
      <c r="BK16" s="806"/>
      <c r="BL16" s="806"/>
      <c r="BM16" s="552"/>
      <c r="BN16" s="1034"/>
      <c r="BO16" s="1034"/>
      <c r="BP16" s="1034"/>
      <c r="BQ16" s="1034"/>
      <c r="BR16" s="1034"/>
      <c r="BS16" s="1034"/>
      <c r="BT16" s="1034"/>
    </row>
    <row r="17" spans="1:72" ht="15" customHeight="1">
      <c r="A17" s="1039"/>
      <c r="B17" s="1042"/>
      <c r="C17" s="478"/>
      <c r="D17" s="801"/>
      <c r="E17" s="801"/>
      <c r="F17" s="801"/>
      <c r="G17" s="801"/>
      <c r="H17" s="801"/>
      <c r="I17" s="801"/>
      <c r="J17" s="801"/>
      <c r="K17" s="804"/>
      <c r="L17" s="480"/>
      <c r="M17" s="549"/>
      <c r="N17" s="805"/>
      <c r="O17" s="805"/>
      <c r="P17" s="805"/>
      <c r="Q17" s="805"/>
      <c r="R17" s="805"/>
      <c r="S17" s="804"/>
      <c r="T17" s="804"/>
      <c r="U17" s="804"/>
      <c r="V17" s="480"/>
      <c r="W17" s="571"/>
      <c r="X17" s="804"/>
      <c r="Y17" s="804"/>
      <c r="Z17" s="804"/>
      <c r="AA17" s="804"/>
      <c r="AB17" s="805"/>
      <c r="AC17" s="805"/>
      <c r="AD17" s="805"/>
      <c r="AE17" s="805"/>
      <c r="AF17" s="805"/>
      <c r="AG17" s="805"/>
      <c r="AH17" s="806"/>
      <c r="AI17" s="806"/>
      <c r="AJ17" s="806"/>
      <c r="AK17" s="806"/>
      <c r="AL17" s="805"/>
      <c r="AM17" s="806"/>
      <c r="AN17" s="806"/>
      <c r="AO17" s="806"/>
      <c r="AP17" s="806"/>
      <c r="AQ17" s="806"/>
      <c r="AR17" s="806"/>
      <c r="AS17" s="806"/>
      <c r="AT17" s="806"/>
      <c r="AU17" s="806"/>
      <c r="AV17" s="806"/>
      <c r="AW17" s="806"/>
      <c r="AX17" s="806"/>
      <c r="AY17" s="806"/>
      <c r="AZ17" s="806"/>
      <c r="BA17" s="806"/>
      <c r="BB17" s="806"/>
      <c r="BC17" s="806"/>
      <c r="BD17" s="806"/>
      <c r="BE17" s="806"/>
      <c r="BF17" s="806"/>
      <c r="BG17" s="806"/>
      <c r="BH17" s="806"/>
      <c r="BI17" s="806"/>
      <c r="BJ17" s="806"/>
      <c r="BK17" s="806"/>
      <c r="BL17" s="806"/>
      <c r="BM17" s="552"/>
      <c r="BN17" s="1034"/>
      <c r="BO17" s="1034"/>
      <c r="BP17" s="1034"/>
      <c r="BQ17" s="1034"/>
      <c r="BR17" s="1034"/>
      <c r="BS17" s="1034"/>
      <c r="BT17" s="1034"/>
    </row>
    <row r="18" spans="1:72" ht="15" customHeight="1">
      <c r="A18" s="1039"/>
      <c r="B18" s="1042"/>
      <c r="C18" s="1056" t="s">
        <v>641</v>
      </c>
      <c r="D18" s="1057"/>
      <c r="E18" s="1057"/>
      <c r="F18" s="1057"/>
      <c r="G18" s="1057"/>
      <c r="H18" s="1057"/>
      <c r="I18" s="1057"/>
      <c r="J18" s="1057"/>
      <c r="K18" s="804"/>
      <c r="L18" s="480"/>
      <c r="M18" s="1058"/>
      <c r="N18" s="1059"/>
      <c r="O18" s="1059"/>
      <c r="P18" s="1059"/>
      <c r="Q18" s="1059"/>
      <c r="R18" s="1059"/>
      <c r="S18" s="804"/>
      <c r="T18" s="804"/>
      <c r="U18" s="804"/>
      <c r="V18" s="480"/>
      <c r="W18" s="571"/>
      <c r="X18" s="804"/>
      <c r="Y18" s="804"/>
      <c r="Z18" s="804"/>
      <c r="AA18" s="804"/>
      <c r="AB18" s="805"/>
      <c r="AC18" s="805"/>
      <c r="AD18" s="805"/>
      <c r="AE18" s="805"/>
      <c r="AF18" s="805"/>
      <c r="AG18" s="805"/>
      <c r="AH18" s="806"/>
      <c r="AI18" s="806"/>
      <c r="AJ18" s="806"/>
      <c r="AK18" s="806"/>
      <c r="AL18" s="805"/>
      <c r="AM18" s="806"/>
      <c r="AN18" s="806"/>
      <c r="AO18" s="806"/>
      <c r="AP18" s="806"/>
      <c r="AQ18" s="806"/>
      <c r="AR18" s="806"/>
      <c r="AS18" s="806"/>
      <c r="AT18" s="806"/>
      <c r="AU18" s="806"/>
      <c r="AV18" s="806"/>
      <c r="AW18" s="806"/>
      <c r="AX18" s="806"/>
      <c r="AY18" s="806"/>
      <c r="AZ18" s="806"/>
      <c r="BA18" s="806"/>
      <c r="BB18" s="806"/>
      <c r="BC18" s="806"/>
      <c r="BD18" s="806"/>
      <c r="BE18" s="806"/>
      <c r="BF18" s="806"/>
      <c r="BG18" s="806"/>
      <c r="BH18" s="806"/>
      <c r="BI18" s="806"/>
      <c r="BJ18" s="806"/>
      <c r="BK18" s="806"/>
      <c r="BL18" s="806"/>
      <c r="BM18" s="552"/>
      <c r="BN18" s="1034"/>
      <c r="BO18" s="1034"/>
      <c r="BP18" s="1034"/>
      <c r="BQ18" s="1034"/>
      <c r="BR18" s="1034"/>
      <c r="BS18" s="1034"/>
      <c r="BT18" s="1034"/>
    </row>
    <row r="19" spans="1:72" ht="15" customHeight="1">
      <c r="A19" s="1039"/>
      <c r="B19" s="1042"/>
      <c r="C19" s="1056" t="s">
        <v>640</v>
      </c>
      <c r="D19" s="1057"/>
      <c r="E19" s="1057"/>
      <c r="F19" s="1057"/>
      <c r="G19" s="1057"/>
      <c r="H19" s="1057"/>
      <c r="I19" s="1057"/>
      <c r="J19" s="1057"/>
      <c r="K19" s="804"/>
      <c r="L19" s="480"/>
      <c r="M19" s="1058"/>
      <c r="N19" s="1059"/>
      <c r="O19" s="1059"/>
      <c r="P19" s="1059"/>
      <c r="Q19" s="1059"/>
      <c r="R19" s="1059"/>
      <c r="S19" s="804"/>
      <c r="T19" s="804"/>
      <c r="U19" s="804"/>
      <c r="V19" s="480"/>
      <c r="W19" s="571"/>
      <c r="X19" s="804"/>
      <c r="Y19" s="804"/>
      <c r="Z19" s="804"/>
      <c r="AA19" s="804"/>
      <c r="AB19" s="805"/>
      <c r="AC19" s="805"/>
      <c r="AD19" s="805"/>
      <c r="AE19" s="805"/>
      <c r="AF19" s="805"/>
      <c r="AG19" s="805"/>
      <c r="AH19" s="806"/>
      <c r="AI19" s="806"/>
      <c r="AJ19" s="806"/>
      <c r="AK19" s="806"/>
      <c r="AL19" s="805"/>
      <c r="AM19" s="806"/>
      <c r="AN19" s="806"/>
      <c r="AO19" s="806"/>
      <c r="AP19" s="806"/>
      <c r="AQ19" s="806"/>
      <c r="AR19" s="806"/>
      <c r="AS19" s="806"/>
      <c r="AT19" s="806"/>
      <c r="AU19" s="806"/>
      <c r="AV19" s="806"/>
      <c r="AW19" s="806"/>
      <c r="AX19" s="806"/>
      <c r="AY19" s="806"/>
      <c r="AZ19" s="806"/>
      <c r="BA19" s="806"/>
      <c r="BB19" s="806"/>
      <c r="BC19" s="806"/>
      <c r="BD19" s="806"/>
      <c r="BE19" s="806"/>
      <c r="BF19" s="806"/>
      <c r="BG19" s="806"/>
      <c r="BH19" s="806"/>
      <c r="BI19" s="806"/>
      <c r="BJ19" s="806"/>
      <c r="BK19" s="806"/>
      <c r="BL19" s="806"/>
      <c r="BM19" s="552"/>
      <c r="BN19" s="1034"/>
      <c r="BO19" s="1034"/>
      <c r="BP19" s="1034"/>
      <c r="BQ19" s="1034"/>
      <c r="BR19" s="1034"/>
      <c r="BS19" s="1034"/>
      <c r="BT19" s="1034"/>
    </row>
    <row r="20" spans="1:72" ht="15" customHeight="1">
      <c r="A20" s="1039"/>
      <c r="B20" s="1042"/>
      <c r="C20" s="1056" t="s">
        <v>303</v>
      </c>
      <c r="D20" s="1057"/>
      <c r="E20" s="1057"/>
      <c r="F20" s="1057"/>
      <c r="G20" s="1057"/>
      <c r="H20" s="1057"/>
      <c r="I20" s="1057"/>
      <c r="J20" s="1057"/>
      <c r="K20" s="804"/>
      <c r="L20" s="480"/>
      <c r="M20" s="1058"/>
      <c r="N20" s="1059"/>
      <c r="O20" s="1059"/>
      <c r="P20" s="1059"/>
      <c r="Q20" s="1059"/>
      <c r="R20" s="1059"/>
      <c r="S20" s="804"/>
      <c r="T20" s="804"/>
      <c r="U20" s="804"/>
      <c r="V20" s="480"/>
      <c r="W20" s="571"/>
      <c r="X20" s="804"/>
      <c r="Y20" s="804"/>
      <c r="Z20" s="804"/>
      <c r="AA20" s="804"/>
      <c r="AB20" s="805"/>
      <c r="AC20" s="805"/>
      <c r="AD20" s="805"/>
      <c r="AE20" s="805"/>
      <c r="AF20" s="805"/>
      <c r="AG20" s="805"/>
      <c r="AH20" s="806"/>
      <c r="AI20" s="806"/>
      <c r="AJ20" s="806"/>
      <c r="AK20" s="806"/>
      <c r="AL20" s="805"/>
      <c r="AM20" s="806"/>
      <c r="AN20" s="806"/>
      <c r="AO20" s="806"/>
      <c r="AP20" s="806"/>
      <c r="AQ20" s="806"/>
      <c r="AR20" s="806"/>
      <c r="AS20" s="806"/>
      <c r="AT20" s="806"/>
      <c r="AU20" s="806"/>
      <c r="AV20" s="806"/>
      <c r="AW20" s="806"/>
      <c r="AX20" s="806"/>
      <c r="AY20" s="806"/>
      <c r="AZ20" s="806"/>
      <c r="BA20" s="806"/>
      <c r="BB20" s="806"/>
      <c r="BC20" s="806"/>
      <c r="BD20" s="806"/>
      <c r="BE20" s="806"/>
      <c r="BF20" s="806"/>
      <c r="BG20" s="806"/>
      <c r="BH20" s="806"/>
      <c r="BI20" s="806"/>
      <c r="BJ20" s="806"/>
      <c r="BK20" s="806"/>
      <c r="BL20" s="806"/>
      <c r="BM20" s="552"/>
      <c r="BN20" s="1034"/>
      <c r="BO20" s="1034"/>
      <c r="BP20" s="1034"/>
      <c r="BQ20" s="1034"/>
      <c r="BR20" s="1034"/>
      <c r="BS20" s="1034"/>
      <c r="BT20" s="1034"/>
    </row>
    <row r="21" spans="1:72" ht="15" customHeight="1">
      <c r="A21" s="1039"/>
      <c r="B21" s="1043"/>
      <c r="C21" s="1060"/>
      <c r="D21" s="1061"/>
      <c r="E21" s="1061"/>
      <c r="F21" s="1061"/>
      <c r="G21" s="1061"/>
      <c r="H21" s="1061"/>
      <c r="I21" s="1061"/>
      <c r="J21" s="1061"/>
      <c r="K21" s="481"/>
      <c r="L21" s="482"/>
      <c r="M21" s="1062"/>
      <c r="N21" s="1063"/>
      <c r="O21" s="1063"/>
      <c r="P21" s="1063"/>
      <c r="Q21" s="1063"/>
      <c r="R21" s="1063"/>
      <c r="S21" s="481"/>
      <c r="T21" s="481"/>
      <c r="U21" s="481"/>
      <c r="V21" s="482"/>
      <c r="W21" s="538"/>
      <c r="X21" s="481"/>
      <c r="Y21" s="481"/>
      <c r="Z21" s="481"/>
      <c r="AA21" s="481"/>
      <c r="AB21" s="551"/>
      <c r="AC21" s="551"/>
      <c r="AD21" s="551"/>
      <c r="AE21" s="551"/>
      <c r="AF21" s="551"/>
      <c r="AG21" s="551"/>
      <c r="AH21" s="547"/>
      <c r="AI21" s="547"/>
      <c r="AJ21" s="547"/>
      <c r="AK21" s="547"/>
      <c r="AL21" s="551"/>
      <c r="AM21" s="547"/>
      <c r="AN21" s="547"/>
      <c r="AO21" s="547"/>
      <c r="AP21" s="547"/>
      <c r="AQ21" s="547"/>
      <c r="AR21" s="547"/>
      <c r="AS21" s="547"/>
      <c r="AT21" s="547"/>
      <c r="AU21" s="547"/>
      <c r="AV21" s="547"/>
      <c r="AW21" s="547"/>
      <c r="AX21" s="547"/>
      <c r="AY21" s="547"/>
      <c r="AZ21" s="547"/>
      <c r="BA21" s="547"/>
      <c r="BB21" s="547"/>
      <c r="BC21" s="547"/>
      <c r="BD21" s="547"/>
      <c r="BE21" s="547"/>
      <c r="BF21" s="547"/>
      <c r="BG21" s="547"/>
      <c r="BH21" s="547"/>
      <c r="BI21" s="547"/>
      <c r="BJ21" s="547"/>
      <c r="BK21" s="547"/>
      <c r="BL21" s="547"/>
      <c r="BM21" s="548"/>
      <c r="BN21" s="1034"/>
      <c r="BO21" s="1034"/>
      <c r="BP21" s="1034"/>
      <c r="BQ21" s="1034"/>
      <c r="BR21" s="1034"/>
      <c r="BS21" s="1034"/>
      <c r="BT21" s="1034"/>
    </row>
    <row r="22" spans="1:72" ht="30" customHeight="1">
      <c r="A22" s="1039"/>
      <c r="B22" s="1041" t="s">
        <v>304</v>
      </c>
      <c r="C22" s="1044" t="s">
        <v>305</v>
      </c>
      <c r="D22" s="1045"/>
      <c r="E22" s="1045"/>
      <c r="F22" s="1045"/>
      <c r="G22" s="1045"/>
      <c r="H22" s="1045"/>
      <c r="I22" s="1045"/>
      <c r="J22" s="1045"/>
      <c r="K22" s="1046"/>
      <c r="L22" s="1047"/>
      <c r="M22" s="1044" t="s">
        <v>299</v>
      </c>
      <c r="N22" s="1048"/>
      <c r="O22" s="1048"/>
      <c r="P22" s="1048"/>
      <c r="Q22" s="1048"/>
      <c r="R22" s="1048"/>
      <c r="S22" s="1048"/>
      <c r="T22" s="1048"/>
      <c r="U22" s="1048"/>
      <c r="V22" s="1049"/>
      <c r="W22" s="1044" t="s">
        <v>300</v>
      </c>
      <c r="X22" s="1048"/>
      <c r="Y22" s="1048"/>
      <c r="Z22" s="1048"/>
      <c r="AA22" s="1048"/>
      <c r="AB22" s="1048"/>
      <c r="AC22" s="1048"/>
      <c r="AD22" s="1048"/>
      <c r="AE22" s="1048"/>
      <c r="AF22" s="1048"/>
      <c r="AG22" s="1048"/>
      <c r="AH22" s="1048"/>
      <c r="AI22" s="1048"/>
      <c r="AJ22" s="1048"/>
      <c r="AK22" s="1048"/>
      <c r="AL22" s="1048"/>
      <c r="AM22" s="1048"/>
      <c r="AN22" s="1048"/>
      <c r="AO22" s="1048"/>
      <c r="AP22" s="1048"/>
      <c r="AQ22" s="1048"/>
      <c r="AR22" s="1048"/>
      <c r="AS22" s="1048"/>
      <c r="AT22" s="1048"/>
      <c r="AU22" s="1048"/>
      <c r="AV22" s="1048"/>
      <c r="AW22" s="1048"/>
      <c r="AX22" s="1048"/>
      <c r="AY22" s="1048"/>
      <c r="AZ22" s="1048"/>
      <c r="BA22" s="1048"/>
      <c r="BB22" s="1048"/>
      <c r="BC22" s="1048"/>
      <c r="BD22" s="1048"/>
      <c r="BE22" s="1048"/>
      <c r="BF22" s="1048"/>
      <c r="BG22" s="1048"/>
      <c r="BH22" s="1048"/>
      <c r="BI22" s="1048"/>
      <c r="BJ22" s="1048"/>
      <c r="BK22" s="1048"/>
      <c r="BL22" s="1048"/>
      <c r="BM22" s="1049"/>
      <c r="BN22" s="1029" t="s">
        <v>638</v>
      </c>
      <c r="BO22" s="1029"/>
      <c r="BP22" s="1029"/>
      <c r="BQ22" s="1029"/>
      <c r="BR22" s="1029"/>
      <c r="BS22" s="1029"/>
      <c r="BT22" s="1029"/>
    </row>
    <row r="23" spans="1:72" ht="15" customHeight="1">
      <c r="A23" s="1039"/>
      <c r="B23" s="1064"/>
      <c r="C23" s="1050"/>
      <c r="D23" s="1051"/>
      <c r="E23" s="1051"/>
      <c r="F23" s="1051"/>
      <c r="G23" s="1051"/>
      <c r="H23" s="1051"/>
      <c r="I23" s="1051"/>
      <c r="J23" s="1051"/>
      <c r="K23" s="476"/>
      <c r="L23" s="527"/>
      <c r="M23" s="553"/>
      <c r="N23" s="554"/>
      <c r="O23" s="554"/>
      <c r="P23" s="554"/>
      <c r="Q23" s="554"/>
      <c r="R23" s="554"/>
      <c r="S23" s="527"/>
      <c r="T23" s="527"/>
      <c r="U23" s="527"/>
      <c r="V23" s="477"/>
      <c r="W23" s="546"/>
      <c r="X23" s="527"/>
      <c r="Y23" s="527"/>
      <c r="Z23" s="527"/>
      <c r="AA23" s="527"/>
      <c r="AB23" s="554"/>
      <c r="AC23" s="554"/>
      <c r="AD23" s="554"/>
      <c r="AE23" s="554"/>
      <c r="AF23" s="554"/>
      <c r="AG23" s="554"/>
      <c r="AH23" s="544"/>
      <c r="AI23" s="544"/>
      <c r="AJ23" s="544"/>
      <c r="AK23" s="544"/>
      <c r="AL23" s="554"/>
      <c r="AM23" s="544"/>
      <c r="AN23" s="544"/>
      <c r="AO23" s="544"/>
      <c r="AP23" s="544"/>
      <c r="AQ23" s="544"/>
      <c r="AR23" s="544"/>
      <c r="AS23" s="544"/>
      <c r="AT23" s="544"/>
      <c r="AU23" s="544"/>
      <c r="AV23" s="544"/>
      <c r="AW23" s="544"/>
      <c r="AX23" s="544"/>
      <c r="AY23" s="544"/>
      <c r="AZ23" s="544"/>
      <c r="BA23" s="544"/>
      <c r="BB23" s="544"/>
      <c r="BC23" s="544"/>
      <c r="BD23" s="544"/>
      <c r="BE23" s="544"/>
      <c r="BF23" s="544"/>
      <c r="BG23" s="544"/>
      <c r="BH23" s="544"/>
      <c r="BI23" s="544"/>
      <c r="BJ23" s="544"/>
      <c r="BK23" s="544"/>
      <c r="BL23" s="544"/>
      <c r="BM23" s="545"/>
      <c r="BN23" s="1034"/>
      <c r="BO23" s="1034"/>
      <c r="BP23" s="1034"/>
      <c r="BQ23" s="1034"/>
      <c r="BR23" s="1034"/>
      <c r="BS23" s="1034"/>
      <c r="BT23" s="1034"/>
    </row>
    <row r="24" spans="1:72" ht="15" customHeight="1">
      <c r="A24" s="1039"/>
      <c r="B24" s="1064"/>
      <c r="C24" s="478"/>
      <c r="D24" s="801"/>
      <c r="E24" s="801"/>
      <c r="F24" s="801"/>
      <c r="G24" s="801"/>
      <c r="H24" s="801"/>
      <c r="I24" s="801"/>
      <c r="J24" s="801"/>
      <c r="K24" s="801"/>
      <c r="L24" s="202"/>
      <c r="M24" s="555"/>
      <c r="N24" s="802"/>
      <c r="O24" s="802"/>
      <c r="P24" s="802"/>
      <c r="Q24" s="802"/>
      <c r="R24" s="802"/>
      <c r="S24" s="202"/>
      <c r="T24" s="202"/>
      <c r="U24" s="202"/>
      <c r="V24" s="479"/>
      <c r="W24" s="528"/>
      <c r="X24" s="202"/>
      <c r="Y24" s="202"/>
      <c r="Z24" s="202"/>
      <c r="AA24" s="202"/>
      <c r="AB24" s="802"/>
      <c r="AC24" s="802"/>
      <c r="AD24" s="802"/>
      <c r="AE24" s="802"/>
      <c r="AF24" s="802"/>
      <c r="AG24" s="802"/>
      <c r="AH24" s="807"/>
      <c r="AI24" s="807"/>
      <c r="AJ24" s="807"/>
      <c r="AK24" s="807"/>
      <c r="AL24" s="802"/>
      <c r="AM24" s="807"/>
      <c r="AN24" s="807"/>
      <c r="AO24" s="807"/>
      <c r="AP24" s="807"/>
      <c r="AQ24" s="807"/>
      <c r="AR24" s="807"/>
      <c r="AS24" s="807"/>
      <c r="AT24" s="807"/>
      <c r="AU24" s="807"/>
      <c r="AV24" s="807"/>
      <c r="AW24" s="807"/>
      <c r="AX24" s="807"/>
      <c r="AY24" s="807"/>
      <c r="AZ24" s="807"/>
      <c r="BA24" s="807"/>
      <c r="BB24" s="807"/>
      <c r="BC24" s="807"/>
      <c r="BD24" s="807"/>
      <c r="BE24" s="807"/>
      <c r="BF24" s="807"/>
      <c r="BG24" s="807"/>
      <c r="BH24" s="807"/>
      <c r="BI24" s="807"/>
      <c r="BJ24" s="807"/>
      <c r="BK24" s="807"/>
      <c r="BL24" s="807"/>
      <c r="BM24" s="541"/>
      <c r="BN24" s="1034"/>
      <c r="BO24" s="1034"/>
      <c r="BP24" s="1034"/>
      <c r="BQ24" s="1034"/>
      <c r="BR24" s="1034"/>
      <c r="BS24" s="1034"/>
      <c r="BT24" s="1034"/>
    </row>
    <row r="25" spans="1:72" ht="15" customHeight="1">
      <c r="A25" s="1039"/>
      <c r="B25" s="1042"/>
      <c r="C25" s="1056" t="s">
        <v>306</v>
      </c>
      <c r="D25" s="1057"/>
      <c r="E25" s="1057"/>
      <c r="F25" s="1057"/>
      <c r="G25" s="1057"/>
      <c r="H25" s="1057"/>
      <c r="I25" s="1057"/>
      <c r="J25" s="1057"/>
      <c r="K25" s="804"/>
      <c r="L25" s="804"/>
      <c r="M25" s="549"/>
      <c r="N25" s="805"/>
      <c r="O25" s="805"/>
      <c r="P25" s="805"/>
      <c r="Q25" s="805"/>
      <c r="R25" s="805"/>
      <c r="S25" s="804"/>
      <c r="T25" s="804"/>
      <c r="U25" s="804"/>
      <c r="V25" s="480"/>
      <c r="W25" s="571"/>
      <c r="X25" s="804"/>
      <c r="Y25" s="804"/>
      <c r="Z25" s="804"/>
      <c r="AA25" s="804"/>
      <c r="AB25" s="805"/>
      <c r="AC25" s="805"/>
      <c r="AD25" s="805"/>
      <c r="AE25" s="805"/>
      <c r="AF25" s="805"/>
      <c r="AG25" s="805"/>
      <c r="AH25" s="806"/>
      <c r="AI25" s="806"/>
      <c r="AJ25" s="806"/>
      <c r="AK25" s="806"/>
      <c r="AL25" s="805"/>
      <c r="AM25" s="806"/>
      <c r="AN25" s="806"/>
      <c r="AO25" s="806"/>
      <c r="AP25" s="806"/>
      <c r="AQ25" s="806"/>
      <c r="AR25" s="806"/>
      <c r="AS25" s="806"/>
      <c r="AT25" s="806"/>
      <c r="AU25" s="806"/>
      <c r="AV25" s="806"/>
      <c r="AW25" s="806"/>
      <c r="AX25" s="806"/>
      <c r="AY25" s="806"/>
      <c r="AZ25" s="806"/>
      <c r="BA25" s="806"/>
      <c r="BB25" s="806"/>
      <c r="BC25" s="806"/>
      <c r="BD25" s="806"/>
      <c r="BE25" s="806"/>
      <c r="BF25" s="806"/>
      <c r="BG25" s="806"/>
      <c r="BH25" s="806"/>
      <c r="BI25" s="806"/>
      <c r="BJ25" s="806"/>
      <c r="BK25" s="806"/>
      <c r="BL25" s="806"/>
      <c r="BM25" s="552"/>
      <c r="BN25" s="1034"/>
      <c r="BO25" s="1034"/>
      <c r="BP25" s="1034"/>
      <c r="BQ25" s="1034"/>
      <c r="BR25" s="1034"/>
      <c r="BS25" s="1034"/>
      <c r="BT25" s="1034"/>
    </row>
    <row r="26" spans="1:72" ht="15" customHeight="1">
      <c r="A26" s="1039"/>
      <c r="B26" s="1042"/>
      <c r="C26" s="1056" t="s">
        <v>307</v>
      </c>
      <c r="D26" s="1057"/>
      <c r="E26" s="1057"/>
      <c r="F26" s="1057"/>
      <c r="G26" s="1057"/>
      <c r="H26" s="1057"/>
      <c r="I26" s="1057"/>
      <c r="J26" s="1057"/>
      <c r="K26" s="804"/>
      <c r="L26" s="804"/>
      <c r="M26" s="549"/>
      <c r="N26" s="805"/>
      <c r="O26" s="805"/>
      <c r="P26" s="805"/>
      <c r="Q26" s="805"/>
      <c r="R26" s="805"/>
      <c r="S26" s="804"/>
      <c r="T26" s="804"/>
      <c r="U26" s="804"/>
      <c r="V26" s="480"/>
      <c r="W26" s="571"/>
      <c r="X26" s="804"/>
      <c r="Y26" s="804"/>
      <c r="Z26" s="804"/>
      <c r="AA26" s="804"/>
      <c r="AB26" s="805"/>
      <c r="AC26" s="805"/>
      <c r="AD26" s="805"/>
      <c r="AE26" s="805"/>
      <c r="AF26" s="805"/>
      <c r="AG26" s="805"/>
      <c r="AH26" s="806"/>
      <c r="AI26" s="806"/>
      <c r="AJ26" s="806"/>
      <c r="AK26" s="806"/>
      <c r="AL26" s="805"/>
      <c r="AM26" s="806"/>
      <c r="AN26" s="806"/>
      <c r="AO26" s="806"/>
      <c r="AP26" s="806"/>
      <c r="AQ26" s="806"/>
      <c r="AR26" s="806"/>
      <c r="AS26" s="806"/>
      <c r="AT26" s="806"/>
      <c r="AU26" s="806"/>
      <c r="AV26" s="806"/>
      <c r="AW26" s="806"/>
      <c r="AX26" s="806"/>
      <c r="AY26" s="806"/>
      <c r="AZ26" s="806"/>
      <c r="BA26" s="806"/>
      <c r="BB26" s="806"/>
      <c r="BC26" s="806"/>
      <c r="BD26" s="806"/>
      <c r="BE26" s="806"/>
      <c r="BF26" s="806"/>
      <c r="BG26" s="806"/>
      <c r="BH26" s="806"/>
      <c r="BI26" s="806"/>
      <c r="BJ26" s="806"/>
      <c r="BK26" s="806"/>
      <c r="BL26" s="806"/>
      <c r="BM26" s="552"/>
      <c r="BN26" s="1034"/>
      <c r="BO26" s="1034"/>
      <c r="BP26" s="1034"/>
      <c r="BQ26" s="1034"/>
      <c r="BR26" s="1034"/>
      <c r="BS26" s="1034"/>
      <c r="BT26" s="1034"/>
    </row>
    <row r="27" spans="1:72" ht="15" customHeight="1">
      <c r="A27" s="1039"/>
      <c r="B27" s="1043"/>
      <c r="C27" s="1060"/>
      <c r="D27" s="1061"/>
      <c r="E27" s="1061"/>
      <c r="F27" s="1061"/>
      <c r="G27" s="1061"/>
      <c r="H27" s="1061"/>
      <c r="I27" s="1061"/>
      <c r="J27" s="1061"/>
      <c r="K27" s="481"/>
      <c r="L27" s="481"/>
      <c r="M27" s="550"/>
      <c r="N27" s="551"/>
      <c r="O27" s="551"/>
      <c r="P27" s="551"/>
      <c r="Q27" s="551"/>
      <c r="R27" s="551"/>
      <c r="S27" s="481"/>
      <c r="T27" s="481"/>
      <c r="U27" s="481"/>
      <c r="V27" s="482"/>
      <c r="W27" s="538"/>
      <c r="X27" s="481"/>
      <c r="Y27" s="481"/>
      <c r="Z27" s="481"/>
      <c r="AA27" s="481"/>
      <c r="AB27" s="551"/>
      <c r="AC27" s="551"/>
      <c r="AD27" s="551"/>
      <c r="AE27" s="551"/>
      <c r="AF27" s="551"/>
      <c r="AG27" s="551"/>
      <c r="AH27" s="547"/>
      <c r="AI27" s="547"/>
      <c r="AJ27" s="547"/>
      <c r="AK27" s="547"/>
      <c r="AL27" s="551"/>
      <c r="AM27" s="547"/>
      <c r="AN27" s="547"/>
      <c r="AO27" s="547"/>
      <c r="AP27" s="547"/>
      <c r="AQ27" s="547"/>
      <c r="AR27" s="547"/>
      <c r="AS27" s="547"/>
      <c r="AT27" s="547"/>
      <c r="AU27" s="547"/>
      <c r="AV27" s="547"/>
      <c r="AW27" s="547"/>
      <c r="AX27" s="547"/>
      <c r="AY27" s="547"/>
      <c r="AZ27" s="547"/>
      <c r="BA27" s="547"/>
      <c r="BB27" s="547"/>
      <c r="BC27" s="547"/>
      <c r="BD27" s="547"/>
      <c r="BE27" s="547"/>
      <c r="BF27" s="547"/>
      <c r="BG27" s="547"/>
      <c r="BH27" s="547"/>
      <c r="BI27" s="547"/>
      <c r="BJ27" s="547"/>
      <c r="BK27" s="547"/>
      <c r="BL27" s="547"/>
      <c r="BM27" s="548"/>
      <c r="BN27" s="1034"/>
      <c r="BO27" s="1034"/>
      <c r="BP27" s="1034"/>
      <c r="BQ27" s="1034"/>
      <c r="BR27" s="1034"/>
      <c r="BS27" s="1034"/>
      <c r="BT27" s="1034"/>
    </row>
    <row r="28" spans="1:72" ht="30" customHeight="1">
      <c r="A28" s="1039"/>
      <c r="B28" s="1041" t="s">
        <v>308</v>
      </c>
      <c r="C28" s="1044" t="s">
        <v>305</v>
      </c>
      <c r="D28" s="1045"/>
      <c r="E28" s="1045"/>
      <c r="F28" s="1045"/>
      <c r="G28" s="1045"/>
      <c r="H28" s="1045"/>
      <c r="I28" s="1045"/>
      <c r="J28" s="1045"/>
      <c r="K28" s="1046"/>
      <c r="L28" s="1047"/>
      <c r="M28" s="1044" t="s">
        <v>299</v>
      </c>
      <c r="N28" s="1048"/>
      <c r="O28" s="1048"/>
      <c r="P28" s="1048"/>
      <c r="Q28" s="1048"/>
      <c r="R28" s="1048"/>
      <c r="S28" s="1048"/>
      <c r="T28" s="1048"/>
      <c r="U28" s="1048"/>
      <c r="V28" s="1049"/>
      <c r="W28" s="1044" t="s">
        <v>300</v>
      </c>
      <c r="X28" s="1048"/>
      <c r="Y28" s="1048"/>
      <c r="Z28" s="1048"/>
      <c r="AA28" s="1048"/>
      <c r="AB28" s="1048"/>
      <c r="AC28" s="1048"/>
      <c r="AD28" s="1048"/>
      <c r="AE28" s="1048"/>
      <c r="AF28" s="1048"/>
      <c r="AG28" s="1048"/>
      <c r="AH28" s="1048"/>
      <c r="AI28" s="1048"/>
      <c r="AJ28" s="1048"/>
      <c r="AK28" s="1048"/>
      <c r="AL28" s="1048"/>
      <c r="AM28" s="1048"/>
      <c r="AN28" s="1048"/>
      <c r="AO28" s="1048"/>
      <c r="AP28" s="1048"/>
      <c r="AQ28" s="1048"/>
      <c r="AR28" s="1048"/>
      <c r="AS28" s="1048"/>
      <c r="AT28" s="1048"/>
      <c r="AU28" s="1048"/>
      <c r="AV28" s="1048"/>
      <c r="AW28" s="1048"/>
      <c r="AX28" s="1048"/>
      <c r="AY28" s="1048"/>
      <c r="AZ28" s="1048"/>
      <c r="BA28" s="1048"/>
      <c r="BB28" s="1048"/>
      <c r="BC28" s="1048"/>
      <c r="BD28" s="1048"/>
      <c r="BE28" s="1048"/>
      <c r="BF28" s="1048"/>
      <c r="BG28" s="1048"/>
      <c r="BH28" s="1048"/>
      <c r="BI28" s="1048"/>
      <c r="BJ28" s="1048"/>
      <c r="BK28" s="1048"/>
      <c r="BL28" s="1048"/>
      <c r="BM28" s="1049"/>
      <c r="BN28" s="1029" t="s">
        <v>638</v>
      </c>
      <c r="BO28" s="1029"/>
      <c r="BP28" s="1029"/>
      <c r="BQ28" s="1029"/>
      <c r="BR28" s="1029"/>
      <c r="BS28" s="1029"/>
      <c r="BT28" s="1029"/>
    </row>
    <row r="29" spans="1:72" ht="22.5" customHeight="1">
      <c r="A29" s="1039"/>
      <c r="B29" s="1064"/>
      <c r="C29" s="1050"/>
      <c r="D29" s="1051"/>
      <c r="E29" s="1051"/>
      <c r="F29" s="1051"/>
      <c r="G29" s="1051"/>
      <c r="H29" s="1051"/>
      <c r="I29" s="1051"/>
      <c r="J29" s="1051"/>
      <c r="K29" s="476"/>
      <c r="L29" s="572"/>
      <c r="M29" s="542"/>
      <c r="N29" s="543"/>
      <c r="O29" s="543"/>
      <c r="P29" s="543"/>
      <c r="Q29" s="543"/>
      <c r="R29" s="543"/>
      <c r="S29" s="572"/>
      <c r="T29" s="572"/>
      <c r="U29" s="572"/>
      <c r="V29" s="484"/>
      <c r="W29" s="573"/>
      <c r="X29" s="572"/>
      <c r="Y29" s="572"/>
      <c r="Z29" s="572"/>
      <c r="AA29" s="572"/>
      <c r="AB29" s="543"/>
      <c r="AC29" s="543"/>
      <c r="AD29" s="543"/>
      <c r="AE29" s="543"/>
      <c r="AF29" s="543"/>
      <c r="AG29" s="543"/>
      <c r="AH29" s="544"/>
      <c r="AI29" s="544"/>
      <c r="AJ29" s="544"/>
      <c r="AK29" s="544"/>
      <c r="AL29" s="543"/>
      <c r="AM29" s="544"/>
      <c r="AN29" s="544"/>
      <c r="AO29" s="544"/>
      <c r="AP29" s="544"/>
      <c r="AQ29" s="544"/>
      <c r="AR29" s="544"/>
      <c r="AS29" s="544"/>
      <c r="AT29" s="544"/>
      <c r="AU29" s="544"/>
      <c r="AV29" s="544"/>
      <c r="AW29" s="544"/>
      <c r="AX29" s="544"/>
      <c r="AY29" s="544"/>
      <c r="AZ29" s="544"/>
      <c r="BA29" s="544"/>
      <c r="BB29" s="544"/>
      <c r="BC29" s="544"/>
      <c r="BD29" s="544"/>
      <c r="BE29" s="544"/>
      <c r="BF29" s="544"/>
      <c r="BG29" s="544"/>
      <c r="BH29" s="544"/>
      <c r="BI29" s="544"/>
      <c r="BJ29" s="544"/>
      <c r="BK29" s="544"/>
      <c r="BL29" s="544"/>
      <c r="BM29" s="545"/>
      <c r="BN29" s="1034"/>
      <c r="BO29" s="1034"/>
      <c r="BP29" s="1034"/>
      <c r="BQ29" s="1034"/>
      <c r="BR29" s="1034"/>
      <c r="BS29" s="1034"/>
      <c r="BT29" s="1034"/>
    </row>
    <row r="30" spans="1:72" ht="15" customHeight="1">
      <c r="A30" s="1039"/>
      <c r="B30" s="1064"/>
      <c r="C30" s="1056" t="s">
        <v>309</v>
      </c>
      <c r="D30" s="1057"/>
      <c r="E30" s="1057"/>
      <c r="F30" s="1057"/>
      <c r="G30" s="1057"/>
      <c r="H30" s="1057"/>
      <c r="I30" s="1057"/>
      <c r="J30" s="1057"/>
      <c r="K30" s="804"/>
      <c r="L30" s="808"/>
      <c r="M30" s="549"/>
      <c r="N30" s="805"/>
      <c r="O30" s="805"/>
      <c r="P30" s="805"/>
      <c r="Q30" s="805"/>
      <c r="R30" s="805"/>
      <c r="S30" s="808"/>
      <c r="T30" s="808"/>
      <c r="U30" s="808"/>
      <c r="V30" s="485"/>
      <c r="W30" s="574"/>
      <c r="X30" s="808"/>
      <c r="Y30" s="808"/>
      <c r="Z30" s="808"/>
      <c r="AA30" s="808"/>
      <c r="AB30" s="805"/>
      <c r="AC30" s="805"/>
      <c r="AD30" s="805"/>
      <c r="AE30" s="805"/>
      <c r="AF30" s="805"/>
      <c r="AG30" s="805"/>
      <c r="AH30" s="807"/>
      <c r="AI30" s="807"/>
      <c r="AJ30" s="807"/>
      <c r="AK30" s="807"/>
      <c r="AL30" s="805"/>
      <c r="AM30" s="807"/>
      <c r="AN30" s="807"/>
      <c r="AO30" s="807"/>
      <c r="AP30" s="807"/>
      <c r="AQ30" s="807"/>
      <c r="AR30" s="807"/>
      <c r="AS30" s="807"/>
      <c r="AT30" s="807"/>
      <c r="AU30" s="807"/>
      <c r="AV30" s="807"/>
      <c r="AW30" s="807"/>
      <c r="AX30" s="807"/>
      <c r="AY30" s="807"/>
      <c r="AZ30" s="807"/>
      <c r="BA30" s="807"/>
      <c r="BB30" s="807"/>
      <c r="BC30" s="807"/>
      <c r="BD30" s="807"/>
      <c r="BE30" s="807"/>
      <c r="BF30" s="807"/>
      <c r="BG30" s="807"/>
      <c r="BH30" s="807"/>
      <c r="BI30" s="807"/>
      <c r="BJ30" s="807"/>
      <c r="BK30" s="807"/>
      <c r="BL30" s="807"/>
      <c r="BM30" s="541"/>
      <c r="BN30" s="1034"/>
      <c r="BO30" s="1034"/>
      <c r="BP30" s="1034"/>
      <c r="BQ30" s="1034"/>
      <c r="BR30" s="1034"/>
      <c r="BS30" s="1034"/>
      <c r="BT30" s="1034"/>
    </row>
    <row r="31" spans="1:72" ht="15" customHeight="1">
      <c r="A31" s="1039"/>
      <c r="B31" s="1064"/>
      <c r="C31" s="1056" t="s">
        <v>309</v>
      </c>
      <c r="D31" s="1057"/>
      <c r="E31" s="1057"/>
      <c r="F31" s="1057"/>
      <c r="G31" s="1057"/>
      <c r="H31" s="1057"/>
      <c r="I31" s="1057"/>
      <c r="J31" s="1057"/>
      <c r="K31" s="804"/>
      <c r="L31" s="808"/>
      <c r="M31" s="549"/>
      <c r="N31" s="805"/>
      <c r="O31" s="805"/>
      <c r="P31" s="805"/>
      <c r="Q31" s="805"/>
      <c r="R31" s="805"/>
      <c r="S31" s="808"/>
      <c r="T31" s="808"/>
      <c r="U31" s="808"/>
      <c r="V31" s="485"/>
      <c r="W31" s="574"/>
      <c r="X31" s="808"/>
      <c r="Y31" s="808"/>
      <c r="Z31" s="808"/>
      <c r="AA31" s="808"/>
      <c r="AB31" s="805"/>
      <c r="AC31" s="805"/>
      <c r="AD31" s="805"/>
      <c r="AE31" s="805"/>
      <c r="AF31" s="805"/>
      <c r="AG31" s="805"/>
      <c r="AH31" s="807"/>
      <c r="AI31" s="807"/>
      <c r="AJ31" s="807"/>
      <c r="AK31" s="807"/>
      <c r="AL31" s="805"/>
      <c r="AM31" s="807"/>
      <c r="AN31" s="807"/>
      <c r="AO31" s="807"/>
      <c r="AP31" s="807"/>
      <c r="AQ31" s="807"/>
      <c r="AR31" s="807"/>
      <c r="AS31" s="807"/>
      <c r="AT31" s="807"/>
      <c r="AU31" s="807"/>
      <c r="AV31" s="807"/>
      <c r="AW31" s="807"/>
      <c r="AX31" s="807"/>
      <c r="AY31" s="807"/>
      <c r="AZ31" s="807"/>
      <c r="BA31" s="807"/>
      <c r="BB31" s="807"/>
      <c r="BC31" s="807"/>
      <c r="BD31" s="807"/>
      <c r="BE31" s="807"/>
      <c r="BF31" s="807"/>
      <c r="BG31" s="807"/>
      <c r="BH31" s="807"/>
      <c r="BI31" s="807"/>
      <c r="BJ31" s="807"/>
      <c r="BK31" s="807"/>
      <c r="BL31" s="807"/>
      <c r="BM31" s="541"/>
      <c r="BN31" s="1034"/>
      <c r="BO31" s="1034"/>
      <c r="BP31" s="1034"/>
      <c r="BQ31" s="1034"/>
      <c r="BR31" s="1034"/>
      <c r="BS31" s="1034"/>
      <c r="BT31" s="1034"/>
    </row>
    <row r="32" spans="1:72" ht="15" customHeight="1">
      <c r="A32" s="1039"/>
      <c r="B32" s="1064"/>
      <c r="C32" s="1060"/>
      <c r="D32" s="1061"/>
      <c r="E32" s="1061"/>
      <c r="F32" s="1061"/>
      <c r="G32" s="1061"/>
      <c r="H32" s="1061"/>
      <c r="I32" s="1061"/>
      <c r="J32" s="1061"/>
      <c r="K32" s="481"/>
      <c r="L32" s="491"/>
      <c r="M32" s="550"/>
      <c r="N32" s="551"/>
      <c r="O32" s="551"/>
      <c r="P32" s="551"/>
      <c r="Q32" s="551"/>
      <c r="R32" s="551"/>
      <c r="S32" s="491"/>
      <c r="T32" s="491"/>
      <c r="U32" s="491"/>
      <c r="V32" s="486"/>
      <c r="W32" s="575"/>
      <c r="X32" s="491"/>
      <c r="Y32" s="491"/>
      <c r="Z32" s="491"/>
      <c r="AA32" s="491"/>
      <c r="AB32" s="551"/>
      <c r="AC32" s="551"/>
      <c r="AD32" s="551"/>
      <c r="AE32" s="551"/>
      <c r="AF32" s="551"/>
      <c r="AG32" s="551"/>
      <c r="AH32" s="487"/>
      <c r="AI32" s="487"/>
      <c r="AJ32" s="487"/>
      <c r="AK32" s="487"/>
      <c r="AL32" s="551"/>
      <c r="AM32" s="487"/>
      <c r="AN32" s="487"/>
      <c r="AO32" s="487"/>
      <c r="AP32" s="487"/>
      <c r="AQ32" s="487"/>
      <c r="AR32" s="487"/>
      <c r="AS32" s="487"/>
      <c r="AT32" s="487"/>
      <c r="AU32" s="487"/>
      <c r="AV32" s="487"/>
      <c r="AW32" s="487"/>
      <c r="AX32" s="487"/>
      <c r="AY32" s="487"/>
      <c r="AZ32" s="487"/>
      <c r="BA32" s="487"/>
      <c r="BB32" s="487"/>
      <c r="BC32" s="487"/>
      <c r="BD32" s="487"/>
      <c r="BE32" s="487"/>
      <c r="BF32" s="487"/>
      <c r="BG32" s="487"/>
      <c r="BH32" s="487"/>
      <c r="BI32" s="487"/>
      <c r="BJ32" s="487"/>
      <c r="BK32" s="487"/>
      <c r="BL32" s="487"/>
      <c r="BM32" s="488"/>
      <c r="BN32" s="1034"/>
      <c r="BO32" s="1034"/>
      <c r="BP32" s="1034"/>
      <c r="BQ32" s="1034"/>
      <c r="BR32" s="1034"/>
      <c r="BS32" s="1034"/>
      <c r="BT32" s="1034"/>
    </row>
    <row r="33" spans="1:77" ht="30" customHeight="1">
      <c r="A33" s="1039"/>
      <c r="B33" s="1041" t="s">
        <v>310</v>
      </c>
      <c r="C33" s="1065" t="s">
        <v>639</v>
      </c>
      <c r="D33" s="1045"/>
      <c r="E33" s="1045"/>
      <c r="F33" s="1045"/>
      <c r="G33" s="1045"/>
      <c r="H33" s="1045"/>
      <c r="I33" s="1045"/>
      <c r="J33" s="1045"/>
      <c r="K33" s="1046"/>
      <c r="L33" s="1047"/>
      <c r="M33" s="1044" t="s">
        <v>299</v>
      </c>
      <c r="N33" s="1048"/>
      <c r="O33" s="1048"/>
      <c r="P33" s="1048"/>
      <c r="Q33" s="1048"/>
      <c r="R33" s="1048"/>
      <c r="S33" s="1048"/>
      <c r="T33" s="1048"/>
      <c r="U33" s="1048"/>
      <c r="V33" s="1049"/>
      <c r="W33" s="1044" t="s">
        <v>300</v>
      </c>
      <c r="X33" s="1048"/>
      <c r="Y33" s="1048"/>
      <c r="Z33" s="1048"/>
      <c r="AA33" s="1048"/>
      <c r="AB33" s="1048"/>
      <c r="AC33" s="1048"/>
      <c r="AD33" s="1048"/>
      <c r="AE33" s="1048"/>
      <c r="AF33" s="1048"/>
      <c r="AG33" s="1048"/>
      <c r="AH33" s="1048"/>
      <c r="AI33" s="1048"/>
      <c r="AJ33" s="1048"/>
      <c r="AK33" s="1048"/>
      <c r="AL33" s="1048"/>
      <c r="AM33" s="1048"/>
      <c r="AN33" s="1048"/>
      <c r="AO33" s="1048"/>
      <c r="AP33" s="1048"/>
      <c r="AQ33" s="1048"/>
      <c r="AR33" s="1048"/>
      <c r="AS33" s="1048"/>
      <c r="AT33" s="1048"/>
      <c r="AU33" s="1048"/>
      <c r="AV33" s="1048"/>
      <c r="AW33" s="1048"/>
      <c r="AX33" s="1048"/>
      <c r="AY33" s="1048"/>
      <c r="AZ33" s="1048"/>
      <c r="BA33" s="1048"/>
      <c r="BB33" s="1048"/>
      <c r="BC33" s="1048"/>
      <c r="BD33" s="1048"/>
      <c r="BE33" s="1048"/>
      <c r="BF33" s="1048"/>
      <c r="BG33" s="1048"/>
      <c r="BH33" s="1048"/>
      <c r="BI33" s="1048"/>
      <c r="BJ33" s="1048"/>
      <c r="BK33" s="1048"/>
      <c r="BL33" s="1048"/>
      <c r="BM33" s="1049"/>
      <c r="BN33" s="1029" t="s">
        <v>638</v>
      </c>
      <c r="BO33" s="1029"/>
      <c r="BP33" s="1029"/>
      <c r="BQ33" s="1029"/>
      <c r="BR33" s="1029"/>
      <c r="BS33" s="1029"/>
      <c r="BT33" s="1029"/>
    </row>
    <row r="34" spans="1:77" ht="22.5" customHeight="1">
      <c r="A34" s="1039"/>
      <c r="B34" s="1064"/>
      <c r="C34" s="1050"/>
      <c r="D34" s="1051"/>
      <c r="E34" s="1051"/>
      <c r="F34" s="1051"/>
      <c r="G34" s="1051"/>
      <c r="H34" s="1051"/>
      <c r="I34" s="1051"/>
      <c r="J34" s="1051"/>
      <c r="K34" s="476"/>
      <c r="L34" s="572"/>
      <c r="M34" s="542"/>
      <c r="N34" s="543"/>
      <c r="O34" s="543"/>
      <c r="P34" s="543"/>
      <c r="Q34" s="543"/>
      <c r="R34" s="543"/>
      <c r="S34" s="572"/>
      <c r="T34" s="572"/>
      <c r="U34" s="572"/>
      <c r="V34" s="484"/>
      <c r="W34" s="573"/>
      <c r="X34" s="572"/>
      <c r="Y34" s="572"/>
      <c r="Z34" s="572"/>
      <c r="AA34" s="572"/>
      <c r="AB34" s="543"/>
      <c r="AC34" s="543"/>
      <c r="AD34" s="543"/>
      <c r="AE34" s="543"/>
      <c r="AF34" s="543"/>
      <c r="AG34" s="543"/>
      <c r="AH34" s="544"/>
      <c r="AI34" s="544"/>
      <c r="AJ34" s="544"/>
      <c r="AK34" s="544"/>
      <c r="AL34" s="543"/>
      <c r="AM34" s="544"/>
      <c r="AN34" s="544"/>
      <c r="AO34" s="544"/>
      <c r="AP34" s="544"/>
      <c r="AQ34" s="544"/>
      <c r="AR34" s="544"/>
      <c r="AS34" s="544"/>
      <c r="AT34" s="544"/>
      <c r="AU34" s="544"/>
      <c r="AV34" s="544"/>
      <c r="AW34" s="544"/>
      <c r="AX34" s="544"/>
      <c r="AY34" s="544"/>
      <c r="AZ34" s="544"/>
      <c r="BA34" s="544"/>
      <c r="BB34" s="544"/>
      <c r="BC34" s="544"/>
      <c r="BD34" s="544"/>
      <c r="BE34" s="544"/>
      <c r="BF34" s="544"/>
      <c r="BG34" s="544"/>
      <c r="BH34" s="544"/>
      <c r="BI34" s="544"/>
      <c r="BJ34" s="544"/>
      <c r="BK34" s="544"/>
      <c r="BL34" s="544"/>
      <c r="BM34" s="545"/>
      <c r="BN34" s="1034"/>
      <c r="BO34" s="1034"/>
      <c r="BP34" s="1034"/>
      <c r="BQ34" s="1034"/>
      <c r="BR34" s="1034"/>
      <c r="BS34" s="1034"/>
      <c r="BT34" s="1034"/>
    </row>
    <row r="35" spans="1:77" ht="15" customHeight="1">
      <c r="A35" s="1039"/>
      <c r="B35" s="1042"/>
      <c r="C35" s="1056" t="s">
        <v>311</v>
      </c>
      <c r="D35" s="1057"/>
      <c r="E35" s="1057"/>
      <c r="F35" s="1057"/>
      <c r="G35" s="1057"/>
      <c r="H35" s="1057"/>
      <c r="I35" s="1057"/>
      <c r="J35" s="1057"/>
      <c r="K35" s="801"/>
      <c r="L35" s="809"/>
      <c r="M35" s="540"/>
      <c r="N35" s="810"/>
      <c r="O35" s="810"/>
      <c r="P35" s="810"/>
      <c r="Q35" s="810"/>
      <c r="R35" s="810"/>
      <c r="S35" s="809"/>
      <c r="T35" s="809"/>
      <c r="U35" s="809"/>
      <c r="V35" s="489"/>
      <c r="W35" s="576"/>
      <c r="X35" s="809"/>
      <c r="Y35" s="809"/>
      <c r="Z35" s="809"/>
      <c r="AA35" s="809"/>
      <c r="AB35" s="810"/>
      <c r="AC35" s="810"/>
      <c r="AD35" s="810"/>
      <c r="AE35" s="810"/>
      <c r="AF35" s="810"/>
      <c r="AG35" s="810"/>
      <c r="AH35" s="807"/>
      <c r="AI35" s="807"/>
      <c r="AJ35" s="807"/>
      <c r="AK35" s="807"/>
      <c r="AL35" s="810"/>
      <c r="AM35" s="807"/>
      <c r="AN35" s="807"/>
      <c r="AO35" s="807"/>
      <c r="AP35" s="807"/>
      <c r="AQ35" s="807"/>
      <c r="AR35" s="807"/>
      <c r="AS35" s="807"/>
      <c r="AT35" s="807"/>
      <c r="AU35" s="807"/>
      <c r="AV35" s="807"/>
      <c r="AW35" s="807"/>
      <c r="AX35" s="807"/>
      <c r="AY35" s="807"/>
      <c r="AZ35" s="807"/>
      <c r="BA35" s="807"/>
      <c r="BB35" s="807"/>
      <c r="BC35" s="807"/>
      <c r="BD35" s="807"/>
      <c r="BE35" s="807"/>
      <c r="BF35" s="807"/>
      <c r="BG35" s="807"/>
      <c r="BH35" s="807"/>
      <c r="BI35" s="807"/>
      <c r="BJ35" s="807"/>
      <c r="BK35" s="807"/>
      <c r="BL35" s="807"/>
      <c r="BM35" s="541"/>
      <c r="BN35" s="1034"/>
      <c r="BO35" s="1034"/>
      <c r="BP35" s="1034"/>
      <c r="BQ35" s="1034"/>
      <c r="BR35" s="1034"/>
      <c r="BS35" s="1034"/>
      <c r="BT35" s="1034"/>
    </row>
    <row r="36" spans="1:77" ht="15" customHeight="1">
      <c r="A36" s="1039"/>
      <c r="B36" s="1042"/>
      <c r="C36" s="1056" t="s">
        <v>312</v>
      </c>
      <c r="D36" s="1057"/>
      <c r="E36" s="1057"/>
      <c r="F36" s="1057"/>
      <c r="G36" s="1057"/>
      <c r="H36" s="1057"/>
      <c r="I36" s="1057"/>
      <c r="J36" s="1057"/>
      <c r="K36" s="801"/>
      <c r="L36" s="809"/>
      <c r="M36" s="540"/>
      <c r="N36" s="810"/>
      <c r="O36" s="810"/>
      <c r="P36" s="810"/>
      <c r="Q36" s="810"/>
      <c r="R36" s="810"/>
      <c r="S36" s="809"/>
      <c r="T36" s="809"/>
      <c r="U36" s="809"/>
      <c r="V36" s="489"/>
      <c r="W36" s="576"/>
      <c r="X36" s="809"/>
      <c r="Y36" s="809"/>
      <c r="Z36" s="809"/>
      <c r="AA36" s="809"/>
      <c r="AB36" s="810"/>
      <c r="AC36" s="810"/>
      <c r="AD36" s="810"/>
      <c r="AE36" s="810"/>
      <c r="AF36" s="810"/>
      <c r="AG36" s="810"/>
      <c r="AH36" s="807"/>
      <c r="AI36" s="807"/>
      <c r="AJ36" s="807"/>
      <c r="AK36" s="807"/>
      <c r="AL36" s="810"/>
      <c r="AM36" s="807"/>
      <c r="AN36" s="807"/>
      <c r="AO36" s="807"/>
      <c r="AP36" s="807"/>
      <c r="AQ36" s="807"/>
      <c r="AR36" s="807"/>
      <c r="AS36" s="807"/>
      <c r="AT36" s="807"/>
      <c r="AU36" s="807"/>
      <c r="AV36" s="807"/>
      <c r="AW36" s="807"/>
      <c r="AX36" s="807"/>
      <c r="AY36" s="807"/>
      <c r="AZ36" s="807"/>
      <c r="BA36" s="807"/>
      <c r="BB36" s="807"/>
      <c r="BC36" s="807"/>
      <c r="BD36" s="807"/>
      <c r="BE36" s="807"/>
      <c r="BF36" s="807"/>
      <c r="BG36" s="807"/>
      <c r="BH36" s="807"/>
      <c r="BI36" s="807"/>
      <c r="BJ36" s="807"/>
      <c r="BK36" s="807"/>
      <c r="BL36" s="807"/>
      <c r="BM36" s="541"/>
      <c r="BN36" s="1034"/>
      <c r="BO36" s="1034"/>
      <c r="BP36" s="1034"/>
      <c r="BQ36" s="1034"/>
      <c r="BR36" s="1034"/>
      <c r="BS36" s="1034"/>
      <c r="BT36" s="1034"/>
    </row>
    <row r="37" spans="1:77" ht="15" customHeight="1">
      <c r="A37" s="1039"/>
      <c r="B37" s="1043"/>
      <c r="C37" s="1060"/>
      <c r="D37" s="1061"/>
      <c r="E37" s="1061"/>
      <c r="F37" s="1061"/>
      <c r="G37" s="1061"/>
      <c r="H37" s="1061"/>
      <c r="I37" s="1061"/>
      <c r="J37" s="1061"/>
      <c r="K37" s="481"/>
      <c r="L37" s="491"/>
      <c r="M37" s="539"/>
      <c r="N37" s="490"/>
      <c r="O37" s="490"/>
      <c r="P37" s="490"/>
      <c r="Q37" s="490"/>
      <c r="R37" s="490"/>
      <c r="S37" s="491"/>
      <c r="T37" s="491"/>
      <c r="U37" s="491"/>
      <c r="V37" s="486"/>
      <c r="W37" s="575"/>
      <c r="X37" s="491"/>
      <c r="Y37" s="491"/>
      <c r="Z37" s="491"/>
      <c r="AA37" s="491"/>
      <c r="AB37" s="490"/>
      <c r="AC37" s="490"/>
      <c r="AD37" s="490"/>
      <c r="AE37" s="490"/>
      <c r="AF37" s="490"/>
      <c r="AG37" s="490"/>
      <c r="AH37" s="487"/>
      <c r="AI37" s="487"/>
      <c r="AJ37" s="487"/>
      <c r="AK37" s="487"/>
      <c r="AL37" s="490"/>
      <c r="AM37" s="487"/>
      <c r="AN37" s="487"/>
      <c r="AO37" s="487"/>
      <c r="AP37" s="487"/>
      <c r="AQ37" s="487"/>
      <c r="AR37" s="487"/>
      <c r="AS37" s="487"/>
      <c r="AT37" s="487"/>
      <c r="AU37" s="487"/>
      <c r="AV37" s="487"/>
      <c r="AW37" s="487"/>
      <c r="AX37" s="487"/>
      <c r="AY37" s="487"/>
      <c r="AZ37" s="487"/>
      <c r="BA37" s="487"/>
      <c r="BB37" s="487"/>
      <c r="BC37" s="487"/>
      <c r="BD37" s="487"/>
      <c r="BE37" s="487"/>
      <c r="BF37" s="487"/>
      <c r="BG37" s="487"/>
      <c r="BH37" s="487"/>
      <c r="BI37" s="487"/>
      <c r="BJ37" s="487"/>
      <c r="BK37" s="487"/>
      <c r="BL37" s="487"/>
      <c r="BM37" s="488"/>
      <c r="BN37" s="1034"/>
      <c r="BO37" s="1034"/>
      <c r="BP37" s="1034"/>
      <c r="BQ37" s="1034"/>
      <c r="BR37" s="1034"/>
      <c r="BS37" s="1034"/>
      <c r="BT37" s="1034"/>
    </row>
    <row r="38" spans="1:77" ht="15" customHeight="1">
      <c r="A38" s="1040"/>
      <c r="B38" s="1066" t="s">
        <v>313</v>
      </c>
      <c r="C38" s="1067"/>
      <c r="D38" s="1067"/>
      <c r="E38" s="1067"/>
      <c r="F38" s="1067"/>
      <c r="G38" s="1067"/>
      <c r="H38" s="1067"/>
      <c r="I38" s="1067"/>
      <c r="J38" s="1068"/>
      <c r="K38" s="1069" t="s">
        <v>637</v>
      </c>
      <c r="L38" s="1070"/>
      <c r="M38" s="1070"/>
      <c r="N38" s="1070"/>
      <c r="O38" s="1070"/>
      <c r="P38" s="1070"/>
      <c r="Q38" s="1070"/>
      <c r="R38" s="1070"/>
      <c r="S38" s="1070"/>
      <c r="T38" s="1070"/>
      <c r="U38" s="1070"/>
      <c r="V38" s="1070"/>
      <c r="W38" s="1070"/>
      <c r="X38" s="1070"/>
      <c r="Y38" s="1070"/>
      <c r="Z38" s="1070"/>
      <c r="AA38" s="1070"/>
      <c r="AB38" s="1070"/>
      <c r="AC38" s="1070"/>
      <c r="AD38" s="1070"/>
      <c r="AE38" s="1070"/>
      <c r="AF38" s="1070"/>
      <c r="AG38" s="1070"/>
      <c r="AH38" s="1070"/>
      <c r="AI38" s="1070"/>
      <c r="AJ38" s="1070"/>
      <c r="AK38" s="1070"/>
      <c r="AL38" s="1070"/>
      <c r="AM38" s="1070"/>
      <c r="AN38" s="1070"/>
      <c r="AO38" s="1070"/>
      <c r="AP38" s="1070"/>
      <c r="AQ38" s="1070"/>
      <c r="AR38" s="1070"/>
      <c r="AS38" s="1070"/>
      <c r="AT38" s="1070"/>
      <c r="AU38" s="1070"/>
      <c r="AV38" s="1070"/>
      <c r="AW38" s="1070"/>
      <c r="AX38" s="1070"/>
      <c r="AY38" s="1070"/>
      <c r="AZ38" s="1070"/>
      <c r="BA38" s="1070"/>
      <c r="BB38" s="1070"/>
      <c r="BC38" s="1070"/>
      <c r="BD38" s="1070"/>
      <c r="BE38" s="1070"/>
      <c r="BF38" s="1070"/>
      <c r="BG38" s="1070"/>
      <c r="BH38" s="1070"/>
      <c r="BI38" s="1070"/>
      <c r="BJ38" s="1070"/>
      <c r="BK38" s="1070"/>
      <c r="BL38" s="1070"/>
      <c r="BM38" s="1070"/>
      <c r="BN38" s="1070"/>
      <c r="BO38" s="1070"/>
      <c r="BP38" s="1070"/>
      <c r="BQ38" s="1070"/>
      <c r="BR38" s="1070"/>
      <c r="BS38" s="1070"/>
      <c r="BT38" s="1071"/>
      <c r="BU38" s="567"/>
      <c r="BV38" s="567"/>
      <c r="BW38" s="567"/>
      <c r="BX38" s="567"/>
      <c r="BY38" s="567"/>
    </row>
    <row r="39" spans="1:77" ht="15" customHeight="1">
      <c r="A39" s="1038" t="s">
        <v>679</v>
      </c>
      <c r="B39" s="1074" t="s">
        <v>297</v>
      </c>
      <c r="C39" s="1077" t="s">
        <v>315</v>
      </c>
      <c r="D39" s="1078"/>
      <c r="E39" s="1078"/>
      <c r="F39" s="1078"/>
      <c r="G39" s="1078"/>
      <c r="H39" s="1078"/>
      <c r="I39" s="1078"/>
      <c r="J39" s="1078"/>
      <c r="K39" s="1078"/>
      <c r="L39" s="1079"/>
      <c r="M39" s="1044" t="s">
        <v>677</v>
      </c>
      <c r="N39" s="1045"/>
      <c r="O39" s="1045"/>
      <c r="P39" s="1045"/>
      <c r="Q39" s="1045"/>
      <c r="R39" s="1045"/>
      <c r="S39" s="1045"/>
      <c r="T39" s="1045"/>
      <c r="U39" s="1045"/>
      <c r="V39" s="1045"/>
      <c r="W39" s="1045"/>
      <c r="X39" s="1045"/>
      <c r="Y39" s="1045"/>
      <c r="Z39" s="1045"/>
      <c r="AA39" s="1045"/>
      <c r="AB39" s="1045"/>
      <c r="AC39" s="1045"/>
      <c r="AD39" s="1045"/>
      <c r="AE39" s="1045"/>
      <c r="AF39" s="1045"/>
      <c r="AG39" s="1045"/>
      <c r="AH39" s="1045"/>
      <c r="AI39" s="1045"/>
      <c r="AJ39" s="1045"/>
      <c r="AK39" s="1045"/>
      <c r="AL39" s="1045"/>
      <c r="AM39" s="1045"/>
      <c r="AN39" s="1045"/>
      <c r="AO39" s="1045"/>
      <c r="AP39" s="1045"/>
      <c r="AQ39" s="1045"/>
      <c r="AR39" s="1045"/>
      <c r="AS39" s="1045"/>
      <c r="AT39" s="1045"/>
      <c r="AU39" s="1045"/>
      <c r="AV39" s="1045"/>
      <c r="AW39" s="1045"/>
      <c r="AX39" s="1045"/>
      <c r="AY39" s="1045"/>
      <c r="AZ39" s="1045"/>
      <c r="BA39" s="1045"/>
      <c r="BB39" s="1045"/>
      <c r="BC39" s="1045"/>
      <c r="BD39" s="1045"/>
      <c r="BE39" s="1045"/>
      <c r="BF39" s="1045"/>
      <c r="BG39" s="1045"/>
      <c r="BH39" s="1045"/>
      <c r="BI39" s="1086" t="s">
        <v>325</v>
      </c>
      <c r="BJ39" s="1087"/>
      <c r="BK39" s="1092" t="s">
        <v>683</v>
      </c>
      <c r="BL39" s="1093"/>
      <c r="BM39" s="1094"/>
      <c r="BN39" s="1101" t="s">
        <v>678</v>
      </c>
      <c r="BO39" s="1102"/>
      <c r="BP39" s="1102"/>
      <c r="BQ39" s="1102"/>
      <c r="BR39" s="1102"/>
      <c r="BS39" s="1102"/>
      <c r="BT39" s="1103"/>
      <c r="BU39" s="1130"/>
      <c r="BV39" s="1131"/>
      <c r="BW39" s="1132"/>
      <c r="BX39" s="1132"/>
      <c r="BY39" s="1132"/>
    </row>
    <row r="40" spans="1:77" ht="7.5" customHeight="1">
      <c r="A40" s="1072"/>
      <c r="B40" s="1075"/>
      <c r="C40" s="1080"/>
      <c r="D40" s="1081"/>
      <c r="E40" s="1081"/>
      <c r="F40" s="1081"/>
      <c r="G40" s="1081"/>
      <c r="H40" s="1081"/>
      <c r="I40" s="1081"/>
      <c r="J40" s="1081"/>
      <c r="K40" s="1081"/>
      <c r="L40" s="1082"/>
      <c r="M40" s="1133" t="s">
        <v>319</v>
      </c>
      <c r="N40" s="1134"/>
      <c r="O40" s="1134"/>
      <c r="P40" s="1134"/>
      <c r="Q40" s="1135"/>
      <c r="R40" s="1133" t="s">
        <v>320</v>
      </c>
      <c r="S40" s="1134"/>
      <c r="T40" s="1134"/>
      <c r="U40" s="1134"/>
      <c r="V40" s="1135"/>
      <c r="W40" s="1133" t="s">
        <v>321</v>
      </c>
      <c r="X40" s="1134"/>
      <c r="Y40" s="1134"/>
      <c r="Z40" s="1134"/>
      <c r="AA40" s="1135"/>
      <c r="AB40" s="1133" t="s">
        <v>322</v>
      </c>
      <c r="AC40" s="1134"/>
      <c r="AD40" s="1134"/>
      <c r="AE40" s="1134"/>
      <c r="AF40" s="1135"/>
      <c r="AG40" s="1139" t="s">
        <v>829</v>
      </c>
      <c r="AH40" s="1140"/>
      <c r="AI40" s="1140"/>
      <c r="AJ40" s="1140"/>
      <c r="AK40" s="1140"/>
      <c r="AL40" s="920"/>
      <c r="AM40" s="920"/>
      <c r="AN40" s="920"/>
      <c r="AO40" s="920"/>
      <c r="AP40" s="921"/>
      <c r="AQ40" s="1143" t="s">
        <v>324</v>
      </c>
      <c r="AR40" s="1078"/>
      <c r="AS40" s="1078"/>
      <c r="AT40" s="1078"/>
      <c r="AU40" s="1078"/>
      <c r="AV40" s="1078"/>
      <c r="AW40" s="1078"/>
      <c r="AX40" s="1078"/>
      <c r="AY40" s="579"/>
      <c r="AZ40" s="580"/>
      <c r="BA40" s="580"/>
      <c r="BB40" s="580"/>
      <c r="BC40" s="580"/>
      <c r="BD40" s="580"/>
      <c r="BE40" s="922"/>
      <c r="BF40" s="922"/>
      <c r="BG40" s="922"/>
      <c r="BH40" s="922"/>
      <c r="BI40" s="1088"/>
      <c r="BJ40" s="1089"/>
      <c r="BK40" s="1095"/>
      <c r="BL40" s="1096"/>
      <c r="BM40" s="1097"/>
      <c r="BN40" s="1104"/>
      <c r="BO40" s="1105"/>
      <c r="BP40" s="1105"/>
      <c r="BQ40" s="1105"/>
      <c r="BR40" s="1105"/>
      <c r="BS40" s="1105"/>
      <c r="BT40" s="1106"/>
      <c r="BU40" s="1130"/>
      <c r="BV40" s="1131"/>
      <c r="BW40" s="1132"/>
      <c r="BX40" s="1132"/>
      <c r="BY40" s="1132"/>
    </row>
    <row r="41" spans="1:77" ht="33" customHeight="1">
      <c r="A41" s="1072"/>
      <c r="B41" s="1075"/>
      <c r="C41" s="1083"/>
      <c r="D41" s="1084"/>
      <c r="E41" s="1084"/>
      <c r="F41" s="1084"/>
      <c r="G41" s="1084"/>
      <c r="H41" s="1084"/>
      <c r="I41" s="1084"/>
      <c r="J41" s="1084"/>
      <c r="K41" s="1084"/>
      <c r="L41" s="1085"/>
      <c r="M41" s="1136"/>
      <c r="N41" s="1137"/>
      <c r="O41" s="1137"/>
      <c r="P41" s="1137"/>
      <c r="Q41" s="1138"/>
      <c r="R41" s="1136"/>
      <c r="S41" s="1137"/>
      <c r="T41" s="1137"/>
      <c r="U41" s="1137"/>
      <c r="V41" s="1138"/>
      <c r="W41" s="1136"/>
      <c r="X41" s="1137"/>
      <c r="Y41" s="1137"/>
      <c r="Z41" s="1137"/>
      <c r="AA41" s="1138"/>
      <c r="AB41" s="1136"/>
      <c r="AC41" s="1137"/>
      <c r="AD41" s="1137"/>
      <c r="AE41" s="1137"/>
      <c r="AF41" s="1138"/>
      <c r="AG41" s="1141"/>
      <c r="AH41" s="1142"/>
      <c r="AI41" s="1142"/>
      <c r="AJ41" s="1142"/>
      <c r="AK41" s="1142"/>
      <c r="AL41" s="1145" t="s">
        <v>830</v>
      </c>
      <c r="AM41" s="1146"/>
      <c r="AN41" s="1146"/>
      <c r="AO41" s="1146"/>
      <c r="AP41" s="1147"/>
      <c r="AQ41" s="1144"/>
      <c r="AR41" s="1084"/>
      <c r="AS41" s="1084"/>
      <c r="AT41" s="1084"/>
      <c r="AU41" s="1084"/>
      <c r="AV41" s="1084"/>
      <c r="AW41" s="1084"/>
      <c r="AX41" s="1084"/>
      <c r="AY41" s="1148" t="s">
        <v>636</v>
      </c>
      <c r="AZ41" s="1149"/>
      <c r="BA41" s="1149"/>
      <c r="BB41" s="1149"/>
      <c r="BC41" s="1149"/>
      <c r="BD41" s="1150"/>
      <c r="BE41" s="1110" t="s">
        <v>831</v>
      </c>
      <c r="BF41" s="1110"/>
      <c r="BG41" s="1110"/>
      <c r="BH41" s="1110"/>
      <c r="BI41" s="1090"/>
      <c r="BJ41" s="1091"/>
      <c r="BK41" s="1098"/>
      <c r="BL41" s="1099"/>
      <c r="BM41" s="1100"/>
      <c r="BN41" s="1107"/>
      <c r="BO41" s="1108"/>
      <c r="BP41" s="1108"/>
      <c r="BQ41" s="1108"/>
      <c r="BR41" s="1108"/>
      <c r="BS41" s="1108"/>
      <c r="BT41" s="1109"/>
      <c r="BU41" s="1130"/>
      <c r="BV41" s="1131"/>
      <c r="BW41" s="1132"/>
      <c r="BX41" s="1132"/>
      <c r="BY41" s="1132"/>
    </row>
    <row r="42" spans="1:77" s="568" customFormat="1" ht="15" customHeight="1">
      <c r="A42" s="1072"/>
      <c r="B42" s="1075"/>
      <c r="C42" s="1176" t="s">
        <v>674</v>
      </c>
      <c r="D42" s="1177"/>
      <c r="E42" s="1177"/>
      <c r="F42" s="1177"/>
      <c r="G42" s="1177"/>
      <c r="H42" s="1177"/>
      <c r="I42" s="1177"/>
      <c r="J42" s="1177"/>
      <c r="K42" s="1177"/>
      <c r="L42" s="1178"/>
      <c r="M42" s="1179">
        <f>SUM(M45:P47)</f>
        <v>0</v>
      </c>
      <c r="N42" s="1163"/>
      <c r="O42" s="1163"/>
      <c r="P42" s="1163"/>
      <c r="Q42" s="657" t="s">
        <v>329</v>
      </c>
      <c r="R42" s="1111">
        <f>SUM(R45:U47)</f>
        <v>0</v>
      </c>
      <c r="S42" s="1112"/>
      <c r="T42" s="1112"/>
      <c r="U42" s="1112"/>
      <c r="V42" s="657" t="s">
        <v>329</v>
      </c>
      <c r="W42" s="1111">
        <f>SUM(W45:Z47)</f>
        <v>0</v>
      </c>
      <c r="X42" s="1112"/>
      <c r="Y42" s="1112"/>
      <c r="Z42" s="1112"/>
      <c r="AA42" s="657" t="s">
        <v>329</v>
      </c>
      <c r="AB42" s="1111">
        <f>SUM(AB45:AE47)</f>
        <v>0</v>
      </c>
      <c r="AC42" s="1112"/>
      <c r="AD42" s="1112"/>
      <c r="AE42" s="1112"/>
      <c r="AF42" s="658" t="s">
        <v>329</v>
      </c>
      <c r="AG42" s="1113">
        <f>SUM(AG45:AJ47)</f>
        <v>0</v>
      </c>
      <c r="AH42" s="1114"/>
      <c r="AI42" s="1114"/>
      <c r="AJ42" s="1114"/>
      <c r="AK42" s="658" t="s">
        <v>329</v>
      </c>
      <c r="AL42" s="1158" t="s">
        <v>332</v>
      </c>
      <c r="AM42" s="1159"/>
      <c r="AN42" s="1159"/>
      <c r="AO42" s="1159"/>
      <c r="AP42" s="1160"/>
      <c r="AQ42" s="1161"/>
      <c r="AR42" s="1114"/>
      <c r="AS42" s="1114"/>
      <c r="AT42" s="1114"/>
      <c r="AU42" s="1114"/>
      <c r="AV42" s="1114"/>
      <c r="AW42" s="1114"/>
      <c r="AX42" s="661" t="s">
        <v>329</v>
      </c>
      <c r="AY42" s="1162">
        <f>ROUNDUP((AQ42*0.5),0)</f>
        <v>0</v>
      </c>
      <c r="AZ42" s="1163"/>
      <c r="BA42" s="1163"/>
      <c r="BB42" s="1163"/>
      <c r="BC42" s="1163"/>
      <c r="BD42" s="670" t="s">
        <v>329</v>
      </c>
      <c r="BE42" s="1159" t="s">
        <v>332</v>
      </c>
      <c r="BF42" s="1159"/>
      <c r="BG42" s="1159"/>
      <c r="BH42" s="1159"/>
      <c r="BI42" s="923"/>
      <c r="BJ42" s="659" t="s">
        <v>329</v>
      </c>
      <c r="BK42" s="1115"/>
      <c r="BL42" s="1116"/>
      <c r="BM42" s="661" t="s">
        <v>329</v>
      </c>
      <c r="BN42" s="1164"/>
      <c r="BO42" s="1165"/>
      <c r="BP42" s="1165"/>
      <c r="BQ42" s="1165"/>
      <c r="BR42" s="1165"/>
      <c r="BS42" s="1165"/>
      <c r="BT42" s="1166"/>
      <c r="BU42" s="924"/>
      <c r="BV42" s="925"/>
      <c r="BW42" s="1151"/>
      <c r="BX42" s="1151"/>
      <c r="BY42" s="925"/>
    </row>
    <row r="43" spans="1:77" s="566" customFormat="1" ht="15" customHeight="1">
      <c r="A43" s="1072"/>
      <c r="B43" s="1075"/>
      <c r="C43" s="1127" t="s">
        <v>670</v>
      </c>
      <c r="D43" s="1128"/>
      <c r="E43" s="1128"/>
      <c r="F43" s="1128"/>
      <c r="G43" s="1128"/>
      <c r="H43" s="1128"/>
      <c r="I43" s="1128"/>
      <c r="J43" s="1128"/>
      <c r="K43" s="1128"/>
      <c r="L43" s="1129"/>
      <c r="M43" s="1115"/>
      <c r="N43" s="1116"/>
      <c r="O43" s="1116"/>
      <c r="P43" s="1116"/>
      <c r="Q43" s="659" t="s">
        <v>329</v>
      </c>
      <c r="R43" s="1115"/>
      <c r="S43" s="1116"/>
      <c r="T43" s="1116"/>
      <c r="U43" s="1116"/>
      <c r="V43" s="659" t="s">
        <v>329</v>
      </c>
      <c r="W43" s="1115"/>
      <c r="X43" s="1116"/>
      <c r="Y43" s="1116"/>
      <c r="Z43" s="1116"/>
      <c r="AA43" s="659" t="s">
        <v>329</v>
      </c>
      <c r="AB43" s="1115"/>
      <c r="AC43" s="1116"/>
      <c r="AD43" s="1116"/>
      <c r="AE43" s="1116"/>
      <c r="AF43" s="661" t="s">
        <v>329</v>
      </c>
      <c r="AG43" s="1117">
        <f>M43+R43+W43+AB43</f>
        <v>0</v>
      </c>
      <c r="AH43" s="1118"/>
      <c r="AI43" s="1118"/>
      <c r="AJ43" s="1118"/>
      <c r="AK43" s="658" t="s">
        <v>329</v>
      </c>
      <c r="AL43" s="1152">
        <f>AG45</f>
        <v>0</v>
      </c>
      <c r="AM43" s="1153"/>
      <c r="AN43" s="1153"/>
      <c r="AO43" s="1153"/>
      <c r="AP43" s="926"/>
      <c r="AQ43" s="1119" t="s">
        <v>332</v>
      </c>
      <c r="AR43" s="1120"/>
      <c r="AS43" s="1120"/>
      <c r="AT43" s="1120"/>
      <c r="AU43" s="1120"/>
      <c r="AV43" s="1120"/>
      <c r="AW43" s="1120"/>
      <c r="AX43" s="1120"/>
      <c r="AY43" s="1121" t="s">
        <v>332</v>
      </c>
      <c r="AZ43" s="1120"/>
      <c r="BA43" s="1120"/>
      <c r="BB43" s="1120"/>
      <c r="BC43" s="1120"/>
      <c r="BD43" s="1122"/>
      <c r="BE43" s="1153">
        <f>ROUNDUP((AQ42*0.75),0)</f>
        <v>0</v>
      </c>
      <c r="BF43" s="1153"/>
      <c r="BG43" s="1153"/>
      <c r="BH43" s="1173" t="s">
        <v>329</v>
      </c>
      <c r="BI43" s="1123" t="s">
        <v>332</v>
      </c>
      <c r="BJ43" s="1124"/>
      <c r="BK43" s="1125" t="s">
        <v>332</v>
      </c>
      <c r="BL43" s="1120"/>
      <c r="BM43" s="1126"/>
      <c r="BN43" s="1167"/>
      <c r="BO43" s="1168"/>
      <c r="BP43" s="1168"/>
      <c r="BQ43" s="1168"/>
      <c r="BR43" s="1168"/>
      <c r="BS43" s="1168"/>
      <c r="BT43" s="1169"/>
      <c r="BU43" s="1180"/>
      <c r="BV43" s="1181"/>
      <c r="BW43" s="1182"/>
      <c r="BX43" s="1182"/>
      <c r="BY43" s="1182"/>
    </row>
    <row r="44" spans="1:77" s="566" customFormat="1" ht="15" customHeight="1">
      <c r="A44" s="1072"/>
      <c r="B44" s="1075"/>
      <c r="C44" s="1127" t="s">
        <v>669</v>
      </c>
      <c r="D44" s="1128"/>
      <c r="E44" s="1128"/>
      <c r="F44" s="1128"/>
      <c r="G44" s="1128"/>
      <c r="H44" s="1128"/>
      <c r="I44" s="1128"/>
      <c r="J44" s="1128"/>
      <c r="K44" s="1128"/>
      <c r="L44" s="1129"/>
      <c r="M44" s="1115"/>
      <c r="N44" s="1116"/>
      <c r="O44" s="1116"/>
      <c r="P44" s="1116"/>
      <c r="Q44" s="659" t="s">
        <v>329</v>
      </c>
      <c r="R44" s="1115"/>
      <c r="S44" s="1116"/>
      <c r="T44" s="1116"/>
      <c r="U44" s="1116"/>
      <c r="V44" s="659" t="s">
        <v>329</v>
      </c>
      <c r="W44" s="1115"/>
      <c r="X44" s="1116"/>
      <c r="Y44" s="1116"/>
      <c r="Z44" s="1116"/>
      <c r="AA44" s="659" t="s">
        <v>329</v>
      </c>
      <c r="AB44" s="1115"/>
      <c r="AC44" s="1116"/>
      <c r="AD44" s="1116"/>
      <c r="AE44" s="1116"/>
      <c r="AF44" s="661" t="s">
        <v>329</v>
      </c>
      <c r="AG44" s="1117">
        <f>M44+R44+W44+AB44</f>
        <v>0</v>
      </c>
      <c r="AH44" s="1118"/>
      <c r="AI44" s="1118"/>
      <c r="AJ44" s="1118"/>
      <c r="AK44" s="658" t="s">
        <v>329</v>
      </c>
      <c r="AL44" s="1154"/>
      <c r="AM44" s="1155"/>
      <c r="AN44" s="1155"/>
      <c r="AO44" s="1155"/>
      <c r="AP44" s="927"/>
      <c r="AQ44" s="1119" t="s">
        <v>332</v>
      </c>
      <c r="AR44" s="1120"/>
      <c r="AS44" s="1120"/>
      <c r="AT44" s="1120"/>
      <c r="AU44" s="1120"/>
      <c r="AV44" s="1120"/>
      <c r="AW44" s="1120"/>
      <c r="AX44" s="1120"/>
      <c r="AY44" s="1121" t="s">
        <v>332</v>
      </c>
      <c r="AZ44" s="1120"/>
      <c r="BA44" s="1120"/>
      <c r="BB44" s="1120"/>
      <c r="BC44" s="1120"/>
      <c r="BD44" s="1122"/>
      <c r="BE44" s="1155"/>
      <c r="BF44" s="1155"/>
      <c r="BG44" s="1155"/>
      <c r="BH44" s="1174"/>
      <c r="BI44" s="1123" t="s">
        <v>332</v>
      </c>
      <c r="BJ44" s="1124"/>
      <c r="BK44" s="1125" t="s">
        <v>332</v>
      </c>
      <c r="BL44" s="1120"/>
      <c r="BM44" s="1126"/>
      <c r="BN44" s="1167"/>
      <c r="BO44" s="1168"/>
      <c r="BP44" s="1168"/>
      <c r="BQ44" s="1168"/>
      <c r="BR44" s="1168"/>
      <c r="BS44" s="1168"/>
      <c r="BT44" s="1169"/>
      <c r="BU44" s="1180"/>
      <c r="BV44" s="1181"/>
      <c r="BW44" s="1182"/>
      <c r="BX44" s="1182"/>
      <c r="BY44" s="1182"/>
    </row>
    <row r="45" spans="1:77" s="566" customFormat="1" ht="15" customHeight="1">
      <c r="A45" s="1072"/>
      <c r="B45" s="1075"/>
      <c r="C45" s="665" t="s">
        <v>668</v>
      </c>
      <c r="D45" s="662"/>
      <c r="E45" s="662"/>
      <c r="F45" s="662"/>
      <c r="G45" s="662"/>
      <c r="H45" s="662"/>
      <c r="I45" s="662"/>
      <c r="J45" s="662"/>
      <c r="K45" s="662"/>
      <c r="L45" s="663"/>
      <c r="M45" s="1115">
        <f>SUM(M43:P44)</f>
        <v>0</v>
      </c>
      <c r="N45" s="1116"/>
      <c r="O45" s="1116"/>
      <c r="P45" s="1116"/>
      <c r="Q45" s="659" t="s">
        <v>329</v>
      </c>
      <c r="R45" s="1115">
        <f>SUM(R43:U44)</f>
        <v>0</v>
      </c>
      <c r="S45" s="1116"/>
      <c r="T45" s="1116"/>
      <c r="U45" s="1116"/>
      <c r="V45" s="659" t="s">
        <v>329</v>
      </c>
      <c r="W45" s="1115">
        <f>SUM(W43:Z44)</f>
        <v>0</v>
      </c>
      <c r="X45" s="1116"/>
      <c r="Y45" s="1116"/>
      <c r="Z45" s="1116"/>
      <c r="AA45" s="659" t="s">
        <v>329</v>
      </c>
      <c r="AB45" s="1115">
        <f>SUM(AB43:AE44)</f>
        <v>0</v>
      </c>
      <c r="AC45" s="1116"/>
      <c r="AD45" s="1116"/>
      <c r="AE45" s="1116"/>
      <c r="AF45" s="661" t="s">
        <v>329</v>
      </c>
      <c r="AG45" s="1117">
        <f>AG43+AG44</f>
        <v>0</v>
      </c>
      <c r="AH45" s="1118"/>
      <c r="AI45" s="1118"/>
      <c r="AJ45" s="1118"/>
      <c r="AK45" s="658" t="s">
        <v>329</v>
      </c>
      <c r="AL45" s="1156"/>
      <c r="AM45" s="1157"/>
      <c r="AN45" s="1157"/>
      <c r="AO45" s="1157"/>
      <c r="AP45" s="928" t="s">
        <v>329</v>
      </c>
      <c r="AQ45" s="1119" t="s">
        <v>332</v>
      </c>
      <c r="AR45" s="1120"/>
      <c r="AS45" s="1120"/>
      <c r="AT45" s="1120"/>
      <c r="AU45" s="1120"/>
      <c r="AV45" s="1120"/>
      <c r="AW45" s="1120"/>
      <c r="AX45" s="1120"/>
      <c r="AY45" s="1121" t="s">
        <v>332</v>
      </c>
      <c r="AZ45" s="1120"/>
      <c r="BA45" s="1120"/>
      <c r="BB45" s="1120"/>
      <c r="BC45" s="1120"/>
      <c r="BD45" s="1122"/>
      <c r="BE45" s="1157"/>
      <c r="BF45" s="1157"/>
      <c r="BG45" s="1157"/>
      <c r="BH45" s="1175"/>
      <c r="BI45" s="1123" t="s">
        <v>332</v>
      </c>
      <c r="BJ45" s="1124"/>
      <c r="BK45" s="1125" t="s">
        <v>332</v>
      </c>
      <c r="BL45" s="1120"/>
      <c r="BM45" s="1126"/>
      <c r="BN45" s="1167"/>
      <c r="BO45" s="1168"/>
      <c r="BP45" s="1168"/>
      <c r="BQ45" s="1168"/>
      <c r="BR45" s="1168"/>
      <c r="BS45" s="1168"/>
      <c r="BT45" s="1169"/>
      <c r="BU45" s="1180"/>
      <c r="BV45" s="1181"/>
      <c r="BW45" s="1182"/>
      <c r="BX45" s="1182"/>
      <c r="BY45" s="1182"/>
    </row>
    <row r="46" spans="1:77" s="566" customFormat="1" ht="15" customHeight="1">
      <c r="A46" s="1072"/>
      <c r="B46" s="1075"/>
      <c r="C46" s="1127" t="s">
        <v>667</v>
      </c>
      <c r="D46" s="1128"/>
      <c r="E46" s="1128"/>
      <c r="F46" s="1128"/>
      <c r="G46" s="1128"/>
      <c r="H46" s="1128"/>
      <c r="I46" s="1128"/>
      <c r="J46" s="1128"/>
      <c r="K46" s="1128"/>
      <c r="L46" s="1129"/>
      <c r="M46" s="1115"/>
      <c r="N46" s="1116"/>
      <c r="O46" s="1116"/>
      <c r="P46" s="1116"/>
      <c r="Q46" s="659" t="s">
        <v>329</v>
      </c>
      <c r="R46" s="1115"/>
      <c r="S46" s="1116"/>
      <c r="T46" s="1116"/>
      <c r="U46" s="1116"/>
      <c r="V46" s="659" t="s">
        <v>329</v>
      </c>
      <c r="W46" s="1115"/>
      <c r="X46" s="1116"/>
      <c r="Y46" s="1116"/>
      <c r="Z46" s="1116"/>
      <c r="AA46" s="659" t="s">
        <v>329</v>
      </c>
      <c r="AB46" s="1115"/>
      <c r="AC46" s="1116"/>
      <c r="AD46" s="1116"/>
      <c r="AE46" s="1116"/>
      <c r="AF46" s="661" t="s">
        <v>329</v>
      </c>
      <c r="AG46" s="1117">
        <f>M46+R46+W46+AB46</f>
        <v>0</v>
      </c>
      <c r="AH46" s="1118"/>
      <c r="AI46" s="1118"/>
      <c r="AJ46" s="1118"/>
      <c r="AK46" s="658" t="s">
        <v>329</v>
      </c>
      <c r="AL46" s="1183"/>
      <c r="AM46" s="1184"/>
      <c r="AN46" s="1184"/>
      <c r="AO46" s="1184"/>
      <c r="AP46" s="1185"/>
      <c r="AQ46" s="1119" t="s">
        <v>332</v>
      </c>
      <c r="AR46" s="1120"/>
      <c r="AS46" s="1120"/>
      <c r="AT46" s="1120"/>
      <c r="AU46" s="1120"/>
      <c r="AV46" s="1120"/>
      <c r="AW46" s="1120"/>
      <c r="AX46" s="1120"/>
      <c r="AY46" s="1121" t="s">
        <v>332</v>
      </c>
      <c r="AZ46" s="1120"/>
      <c r="BA46" s="1120"/>
      <c r="BB46" s="1120"/>
      <c r="BC46" s="1120"/>
      <c r="BD46" s="1122"/>
      <c r="BE46" s="1184"/>
      <c r="BF46" s="1184"/>
      <c r="BG46" s="1184"/>
      <c r="BH46" s="1184"/>
      <c r="BI46" s="1123" t="s">
        <v>332</v>
      </c>
      <c r="BJ46" s="1124"/>
      <c r="BK46" s="1125" t="s">
        <v>332</v>
      </c>
      <c r="BL46" s="1120"/>
      <c r="BM46" s="1126"/>
      <c r="BN46" s="1167"/>
      <c r="BO46" s="1168"/>
      <c r="BP46" s="1168"/>
      <c r="BQ46" s="1168"/>
      <c r="BR46" s="1168"/>
      <c r="BS46" s="1168"/>
      <c r="BT46" s="1169"/>
      <c r="BU46" s="1180"/>
      <c r="BV46" s="1181"/>
      <c r="BW46" s="1182"/>
      <c r="BX46" s="1182"/>
      <c r="BY46" s="1182"/>
    </row>
    <row r="47" spans="1:77" s="566" customFormat="1" ht="15" customHeight="1">
      <c r="A47" s="1072"/>
      <c r="B47" s="1075"/>
      <c r="C47" s="1127" t="s">
        <v>666</v>
      </c>
      <c r="D47" s="1128"/>
      <c r="E47" s="1128"/>
      <c r="F47" s="1128"/>
      <c r="G47" s="1128"/>
      <c r="H47" s="1128"/>
      <c r="I47" s="1128"/>
      <c r="J47" s="1128"/>
      <c r="K47" s="1128"/>
      <c r="L47" s="1129"/>
      <c r="M47" s="1115"/>
      <c r="N47" s="1116"/>
      <c r="O47" s="1116"/>
      <c r="P47" s="1116"/>
      <c r="Q47" s="659" t="s">
        <v>329</v>
      </c>
      <c r="R47" s="1115"/>
      <c r="S47" s="1116"/>
      <c r="T47" s="1116"/>
      <c r="U47" s="1116"/>
      <c r="V47" s="659" t="s">
        <v>329</v>
      </c>
      <c r="W47" s="1115"/>
      <c r="X47" s="1116"/>
      <c r="Y47" s="1116"/>
      <c r="Z47" s="1116"/>
      <c r="AA47" s="659" t="s">
        <v>329</v>
      </c>
      <c r="AB47" s="1115"/>
      <c r="AC47" s="1116"/>
      <c r="AD47" s="1116"/>
      <c r="AE47" s="1116"/>
      <c r="AF47" s="661" t="s">
        <v>329</v>
      </c>
      <c r="AG47" s="1117">
        <f>M47+R47+W47+AB47</f>
        <v>0</v>
      </c>
      <c r="AH47" s="1118"/>
      <c r="AI47" s="1118"/>
      <c r="AJ47" s="1118"/>
      <c r="AK47" s="658" t="s">
        <v>329</v>
      </c>
      <c r="AL47" s="1186"/>
      <c r="AM47" s="1187"/>
      <c r="AN47" s="1187"/>
      <c r="AO47" s="1187"/>
      <c r="AP47" s="1188"/>
      <c r="AQ47" s="1119" t="s">
        <v>332</v>
      </c>
      <c r="AR47" s="1120"/>
      <c r="AS47" s="1120"/>
      <c r="AT47" s="1120"/>
      <c r="AU47" s="1120"/>
      <c r="AV47" s="1120"/>
      <c r="AW47" s="1120"/>
      <c r="AX47" s="1120"/>
      <c r="AY47" s="1121" t="s">
        <v>332</v>
      </c>
      <c r="AZ47" s="1120"/>
      <c r="BA47" s="1120"/>
      <c r="BB47" s="1120"/>
      <c r="BC47" s="1120"/>
      <c r="BD47" s="1122"/>
      <c r="BE47" s="1187"/>
      <c r="BF47" s="1187"/>
      <c r="BG47" s="1187"/>
      <c r="BH47" s="1187"/>
      <c r="BI47" s="1123" t="s">
        <v>332</v>
      </c>
      <c r="BJ47" s="1124"/>
      <c r="BK47" s="1125" t="s">
        <v>332</v>
      </c>
      <c r="BL47" s="1120"/>
      <c r="BM47" s="1126"/>
      <c r="BN47" s="1167"/>
      <c r="BO47" s="1168"/>
      <c r="BP47" s="1168"/>
      <c r="BQ47" s="1168"/>
      <c r="BR47" s="1168"/>
      <c r="BS47" s="1168"/>
      <c r="BT47" s="1169"/>
      <c r="BU47" s="1180"/>
      <c r="BV47" s="1181"/>
      <c r="BW47" s="1182"/>
      <c r="BX47" s="1182"/>
      <c r="BY47" s="1182"/>
    </row>
    <row r="48" spans="1:77" s="568" customFormat="1" ht="15" customHeight="1">
      <c r="A48" s="1072"/>
      <c r="B48" s="1075"/>
      <c r="C48" s="1189" t="s">
        <v>673</v>
      </c>
      <c r="D48" s="1190"/>
      <c r="E48" s="1190"/>
      <c r="F48" s="1190"/>
      <c r="G48" s="1190"/>
      <c r="H48" s="1190"/>
      <c r="I48" s="1190"/>
      <c r="J48" s="1190"/>
      <c r="K48" s="1190"/>
      <c r="L48" s="1191"/>
      <c r="M48" s="1179">
        <f>SUM(M51:P53)</f>
        <v>0</v>
      </c>
      <c r="N48" s="1163"/>
      <c r="O48" s="1163"/>
      <c r="P48" s="1163"/>
      <c r="Q48" s="657" t="s">
        <v>329</v>
      </c>
      <c r="R48" s="1111">
        <f>SUM(R51:U53)</f>
        <v>0</v>
      </c>
      <c r="S48" s="1112"/>
      <c r="T48" s="1112"/>
      <c r="U48" s="1112"/>
      <c r="V48" s="657" t="s">
        <v>329</v>
      </c>
      <c r="W48" s="1111">
        <f>SUM(W51:Z53)</f>
        <v>0</v>
      </c>
      <c r="X48" s="1112"/>
      <c r="Y48" s="1112"/>
      <c r="Z48" s="1112"/>
      <c r="AA48" s="657" t="s">
        <v>329</v>
      </c>
      <c r="AB48" s="1111">
        <f>SUM(AB51:AE53)</f>
        <v>0</v>
      </c>
      <c r="AC48" s="1112"/>
      <c r="AD48" s="1112"/>
      <c r="AE48" s="1112"/>
      <c r="AF48" s="658" t="s">
        <v>329</v>
      </c>
      <c r="AG48" s="1113">
        <f>SUM(AG51:AJ53)</f>
        <v>0</v>
      </c>
      <c r="AH48" s="1114"/>
      <c r="AI48" s="1114"/>
      <c r="AJ48" s="1114"/>
      <c r="AK48" s="658" t="s">
        <v>329</v>
      </c>
      <c r="AL48" s="1158" t="s">
        <v>332</v>
      </c>
      <c r="AM48" s="1159"/>
      <c r="AN48" s="1159"/>
      <c r="AO48" s="1159"/>
      <c r="AP48" s="1160"/>
      <c r="AQ48" s="1161"/>
      <c r="AR48" s="1114"/>
      <c r="AS48" s="1114"/>
      <c r="AT48" s="1114"/>
      <c r="AU48" s="1114"/>
      <c r="AV48" s="1114"/>
      <c r="AW48" s="1114"/>
      <c r="AX48" s="661" t="s">
        <v>329</v>
      </c>
      <c r="AY48" s="1162">
        <f>ROUNDUP((AQ48*0.5),0)</f>
        <v>0</v>
      </c>
      <c r="AZ48" s="1163"/>
      <c r="BA48" s="1163"/>
      <c r="BB48" s="1163"/>
      <c r="BC48" s="1163"/>
      <c r="BD48" s="670" t="s">
        <v>329</v>
      </c>
      <c r="BE48" s="1159" t="s">
        <v>332</v>
      </c>
      <c r="BF48" s="1159"/>
      <c r="BG48" s="1159"/>
      <c r="BH48" s="1159"/>
      <c r="BI48" s="660"/>
      <c r="BJ48" s="659" t="s">
        <v>329</v>
      </c>
      <c r="BK48" s="1192"/>
      <c r="BL48" s="1193"/>
      <c r="BM48" s="661" t="s">
        <v>329</v>
      </c>
      <c r="BN48" s="1167"/>
      <c r="BO48" s="1168"/>
      <c r="BP48" s="1168"/>
      <c r="BQ48" s="1168"/>
      <c r="BR48" s="1168"/>
      <c r="BS48" s="1168"/>
      <c r="BT48" s="1169"/>
      <c r="BU48" s="929"/>
      <c r="BV48" s="925"/>
      <c r="BW48" s="1194"/>
      <c r="BX48" s="1194"/>
      <c r="BY48" s="925"/>
    </row>
    <row r="49" spans="1:77" s="566" customFormat="1" ht="15" customHeight="1">
      <c r="A49" s="1072"/>
      <c r="B49" s="1075"/>
      <c r="C49" s="1127" t="s">
        <v>670</v>
      </c>
      <c r="D49" s="1128"/>
      <c r="E49" s="1128"/>
      <c r="F49" s="1128"/>
      <c r="G49" s="1128"/>
      <c r="H49" s="1128"/>
      <c r="I49" s="1128"/>
      <c r="J49" s="1128"/>
      <c r="K49" s="1128"/>
      <c r="L49" s="1129"/>
      <c r="M49" s="1115"/>
      <c r="N49" s="1116"/>
      <c r="O49" s="1116"/>
      <c r="P49" s="1116"/>
      <c r="Q49" s="659" t="s">
        <v>329</v>
      </c>
      <c r="R49" s="1115"/>
      <c r="S49" s="1116"/>
      <c r="T49" s="1116"/>
      <c r="U49" s="1116"/>
      <c r="V49" s="659" t="s">
        <v>329</v>
      </c>
      <c r="W49" s="1115"/>
      <c r="X49" s="1116"/>
      <c r="Y49" s="1116"/>
      <c r="Z49" s="1116"/>
      <c r="AA49" s="659" t="s">
        <v>329</v>
      </c>
      <c r="AB49" s="1115"/>
      <c r="AC49" s="1116"/>
      <c r="AD49" s="1116"/>
      <c r="AE49" s="1116"/>
      <c r="AF49" s="661" t="s">
        <v>329</v>
      </c>
      <c r="AG49" s="1117">
        <f t="shared" ref="AG49:AG50" si="0">M49+R49+W49+AB49</f>
        <v>0</v>
      </c>
      <c r="AH49" s="1118"/>
      <c r="AI49" s="1118"/>
      <c r="AJ49" s="1118"/>
      <c r="AK49" s="658" t="s">
        <v>329</v>
      </c>
      <c r="AL49" s="1152">
        <f>AG51</f>
        <v>0</v>
      </c>
      <c r="AM49" s="1153"/>
      <c r="AN49" s="1153"/>
      <c r="AO49" s="1153"/>
      <c r="AP49" s="926"/>
      <c r="AQ49" s="1119" t="s">
        <v>332</v>
      </c>
      <c r="AR49" s="1120"/>
      <c r="AS49" s="1120"/>
      <c r="AT49" s="1120"/>
      <c r="AU49" s="1120"/>
      <c r="AV49" s="1120"/>
      <c r="AW49" s="1120"/>
      <c r="AX49" s="1120"/>
      <c r="AY49" s="1121" t="s">
        <v>332</v>
      </c>
      <c r="AZ49" s="1120"/>
      <c r="BA49" s="1120"/>
      <c r="BB49" s="1120"/>
      <c r="BC49" s="1120"/>
      <c r="BD49" s="1122"/>
      <c r="BE49" s="1153">
        <f>ROUNDUP((AQ48*0.75),0)</f>
        <v>0</v>
      </c>
      <c r="BF49" s="1153"/>
      <c r="BG49" s="1153"/>
      <c r="BH49" s="1173" t="s">
        <v>329</v>
      </c>
      <c r="BI49" s="1123" t="s">
        <v>332</v>
      </c>
      <c r="BJ49" s="1124"/>
      <c r="BK49" s="1125" t="s">
        <v>332</v>
      </c>
      <c r="BL49" s="1120"/>
      <c r="BM49" s="1126"/>
      <c r="BN49" s="1167"/>
      <c r="BO49" s="1168"/>
      <c r="BP49" s="1168"/>
      <c r="BQ49" s="1168"/>
      <c r="BR49" s="1168"/>
      <c r="BS49" s="1168"/>
      <c r="BT49" s="1169"/>
      <c r="BU49" s="1180"/>
      <c r="BV49" s="1181"/>
      <c r="BW49" s="1182"/>
      <c r="BX49" s="1182"/>
      <c r="BY49" s="1182"/>
    </row>
    <row r="50" spans="1:77" s="566" customFormat="1" ht="15" customHeight="1">
      <c r="A50" s="1072"/>
      <c r="B50" s="1075"/>
      <c r="C50" s="1127" t="s">
        <v>669</v>
      </c>
      <c r="D50" s="1128"/>
      <c r="E50" s="1128"/>
      <c r="F50" s="1128"/>
      <c r="G50" s="1128"/>
      <c r="H50" s="1128"/>
      <c r="I50" s="1128"/>
      <c r="J50" s="1128"/>
      <c r="K50" s="1128"/>
      <c r="L50" s="1129"/>
      <c r="M50" s="1115"/>
      <c r="N50" s="1116"/>
      <c r="O50" s="1116"/>
      <c r="P50" s="1116"/>
      <c r="Q50" s="659" t="s">
        <v>329</v>
      </c>
      <c r="R50" s="1115"/>
      <c r="S50" s="1116"/>
      <c r="T50" s="1116"/>
      <c r="U50" s="1116"/>
      <c r="V50" s="659" t="s">
        <v>329</v>
      </c>
      <c r="W50" s="1115"/>
      <c r="X50" s="1116"/>
      <c r="Y50" s="1116"/>
      <c r="Z50" s="1116"/>
      <c r="AA50" s="659" t="s">
        <v>329</v>
      </c>
      <c r="AB50" s="1115"/>
      <c r="AC50" s="1116"/>
      <c r="AD50" s="1116"/>
      <c r="AE50" s="1116"/>
      <c r="AF50" s="661" t="s">
        <v>329</v>
      </c>
      <c r="AG50" s="1117">
        <f t="shared" si="0"/>
        <v>0</v>
      </c>
      <c r="AH50" s="1118"/>
      <c r="AI50" s="1118"/>
      <c r="AJ50" s="1118"/>
      <c r="AK50" s="658" t="s">
        <v>329</v>
      </c>
      <c r="AL50" s="1154"/>
      <c r="AM50" s="1155"/>
      <c r="AN50" s="1155"/>
      <c r="AO50" s="1155"/>
      <c r="AP50" s="927"/>
      <c r="AQ50" s="1119" t="s">
        <v>332</v>
      </c>
      <c r="AR50" s="1120"/>
      <c r="AS50" s="1120"/>
      <c r="AT50" s="1120"/>
      <c r="AU50" s="1120"/>
      <c r="AV50" s="1120"/>
      <c r="AW50" s="1120"/>
      <c r="AX50" s="1120"/>
      <c r="AY50" s="1121" t="s">
        <v>332</v>
      </c>
      <c r="AZ50" s="1120"/>
      <c r="BA50" s="1120"/>
      <c r="BB50" s="1120"/>
      <c r="BC50" s="1120"/>
      <c r="BD50" s="1122"/>
      <c r="BE50" s="1155"/>
      <c r="BF50" s="1155"/>
      <c r="BG50" s="1155"/>
      <c r="BH50" s="1174"/>
      <c r="BI50" s="1123" t="s">
        <v>332</v>
      </c>
      <c r="BJ50" s="1124"/>
      <c r="BK50" s="1125" t="s">
        <v>332</v>
      </c>
      <c r="BL50" s="1120"/>
      <c r="BM50" s="1126"/>
      <c r="BN50" s="1167"/>
      <c r="BO50" s="1168"/>
      <c r="BP50" s="1168"/>
      <c r="BQ50" s="1168"/>
      <c r="BR50" s="1168"/>
      <c r="BS50" s="1168"/>
      <c r="BT50" s="1169"/>
      <c r="BU50" s="1180"/>
      <c r="BV50" s="1181"/>
      <c r="BW50" s="1182"/>
      <c r="BX50" s="1182"/>
      <c r="BY50" s="1182"/>
    </row>
    <row r="51" spans="1:77" s="566" customFormat="1" ht="15" customHeight="1">
      <c r="A51" s="1072"/>
      <c r="B51" s="1075"/>
      <c r="C51" s="665" t="s">
        <v>668</v>
      </c>
      <c r="D51" s="662"/>
      <c r="E51" s="662"/>
      <c r="F51" s="662"/>
      <c r="G51" s="662"/>
      <c r="H51" s="662"/>
      <c r="I51" s="662"/>
      <c r="J51" s="662"/>
      <c r="K51" s="662"/>
      <c r="L51" s="663"/>
      <c r="M51" s="1115">
        <f>SUM(M49:P50)</f>
        <v>0</v>
      </c>
      <c r="N51" s="1116"/>
      <c r="O51" s="1116"/>
      <c r="P51" s="1116"/>
      <c r="Q51" s="659" t="s">
        <v>329</v>
      </c>
      <c r="R51" s="1115">
        <f>SUM(R49:U50)</f>
        <v>0</v>
      </c>
      <c r="S51" s="1116"/>
      <c r="T51" s="1116"/>
      <c r="U51" s="1116"/>
      <c r="V51" s="659" t="s">
        <v>329</v>
      </c>
      <c r="W51" s="1115">
        <f>SUM(W49:Z50)</f>
        <v>0</v>
      </c>
      <c r="X51" s="1116"/>
      <c r="Y51" s="1116"/>
      <c r="Z51" s="1116"/>
      <c r="AA51" s="659" t="s">
        <v>329</v>
      </c>
      <c r="AB51" s="1115">
        <f>SUM(AB49:AE50)</f>
        <v>0</v>
      </c>
      <c r="AC51" s="1116"/>
      <c r="AD51" s="1116"/>
      <c r="AE51" s="1116"/>
      <c r="AF51" s="661" t="s">
        <v>329</v>
      </c>
      <c r="AG51" s="1117">
        <f>AG49+AG50</f>
        <v>0</v>
      </c>
      <c r="AH51" s="1118"/>
      <c r="AI51" s="1118"/>
      <c r="AJ51" s="1118"/>
      <c r="AK51" s="658" t="s">
        <v>329</v>
      </c>
      <c r="AL51" s="1156"/>
      <c r="AM51" s="1157"/>
      <c r="AN51" s="1157"/>
      <c r="AO51" s="1157"/>
      <c r="AP51" s="928" t="s">
        <v>329</v>
      </c>
      <c r="AQ51" s="1119" t="s">
        <v>332</v>
      </c>
      <c r="AR51" s="1120"/>
      <c r="AS51" s="1120"/>
      <c r="AT51" s="1120"/>
      <c r="AU51" s="1120"/>
      <c r="AV51" s="1120"/>
      <c r="AW51" s="1120"/>
      <c r="AX51" s="1120"/>
      <c r="AY51" s="1121" t="s">
        <v>332</v>
      </c>
      <c r="AZ51" s="1120"/>
      <c r="BA51" s="1120"/>
      <c r="BB51" s="1120"/>
      <c r="BC51" s="1120"/>
      <c r="BD51" s="1122"/>
      <c r="BE51" s="1157"/>
      <c r="BF51" s="1157"/>
      <c r="BG51" s="1157"/>
      <c r="BH51" s="1175"/>
      <c r="BI51" s="1123" t="s">
        <v>332</v>
      </c>
      <c r="BJ51" s="1124"/>
      <c r="BK51" s="1125" t="s">
        <v>332</v>
      </c>
      <c r="BL51" s="1120"/>
      <c r="BM51" s="1126"/>
      <c r="BN51" s="1167"/>
      <c r="BO51" s="1168"/>
      <c r="BP51" s="1168"/>
      <c r="BQ51" s="1168"/>
      <c r="BR51" s="1168"/>
      <c r="BS51" s="1168"/>
      <c r="BT51" s="1169"/>
      <c r="BU51" s="1180"/>
      <c r="BV51" s="1181"/>
      <c r="BW51" s="1182"/>
      <c r="BX51" s="1182"/>
      <c r="BY51" s="1182"/>
    </row>
    <row r="52" spans="1:77" s="566" customFormat="1" ht="15" customHeight="1">
      <c r="A52" s="1072"/>
      <c r="B52" s="1075"/>
      <c r="C52" s="1127" t="s">
        <v>667</v>
      </c>
      <c r="D52" s="1128"/>
      <c r="E52" s="1128"/>
      <c r="F52" s="1128"/>
      <c r="G52" s="1128"/>
      <c r="H52" s="1128"/>
      <c r="I52" s="1128"/>
      <c r="J52" s="1128"/>
      <c r="K52" s="1128"/>
      <c r="L52" s="1129"/>
      <c r="M52" s="1115"/>
      <c r="N52" s="1116"/>
      <c r="O52" s="1116"/>
      <c r="P52" s="1116"/>
      <c r="Q52" s="659" t="s">
        <v>329</v>
      </c>
      <c r="R52" s="1115"/>
      <c r="S52" s="1116"/>
      <c r="T52" s="1116"/>
      <c r="U52" s="1116"/>
      <c r="V52" s="659" t="s">
        <v>329</v>
      </c>
      <c r="W52" s="1115"/>
      <c r="X52" s="1116"/>
      <c r="Y52" s="1116"/>
      <c r="Z52" s="1116"/>
      <c r="AA52" s="659" t="s">
        <v>329</v>
      </c>
      <c r="AB52" s="1115"/>
      <c r="AC52" s="1116"/>
      <c r="AD52" s="1116"/>
      <c r="AE52" s="1116"/>
      <c r="AF52" s="661" t="s">
        <v>329</v>
      </c>
      <c r="AG52" s="1117">
        <f>M52+R52+W52+AB52</f>
        <v>0</v>
      </c>
      <c r="AH52" s="1118"/>
      <c r="AI52" s="1118"/>
      <c r="AJ52" s="1118"/>
      <c r="AK52" s="658" t="s">
        <v>329</v>
      </c>
      <c r="AL52" s="1183"/>
      <c r="AM52" s="1184"/>
      <c r="AN52" s="1184"/>
      <c r="AO52" s="1184"/>
      <c r="AP52" s="1185"/>
      <c r="AQ52" s="1119" t="s">
        <v>332</v>
      </c>
      <c r="AR52" s="1120"/>
      <c r="AS52" s="1120"/>
      <c r="AT52" s="1120"/>
      <c r="AU52" s="1120"/>
      <c r="AV52" s="1120"/>
      <c r="AW52" s="1120"/>
      <c r="AX52" s="1120"/>
      <c r="AY52" s="1121" t="s">
        <v>332</v>
      </c>
      <c r="AZ52" s="1120"/>
      <c r="BA52" s="1120"/>
      <c r="BB52" s="1120"/>
      <c r="BC52" s="1120"/>
      <c r="BD52" s="1122"/>
      <c r="BE52" s="1184"/>
      <c r="BF52" s="1184"/>
      <c r="BG52" s="1184"/>
      <c r="BH52" s="1184"/>
      <c r="BI52" s="1123" t="s">
        <v>332</v>
      </c>
      <c r="BJ52" s="1124"/>
      <c r="BK52" s="1125" t="s">
        <v>332</v>
      </c>
      <c r="BL52" s="1120"/>
      <c r="BM52" s="1126"/>
      <c r="BN52" s="1167"/>
      <c r="BO52" s="1168"/>
      <c r="BP52" s="1168"/>
      <c r="BQ52" s="1168"/>
      <c r="BR52" s="1168"/>
      <c r="BS52" s="1168"/>
      <c r="BT52" s="1169"/>
      <c r="BU52" s="1180"/>
      <c r="BV52" s="1181"/>
      <c r="BW52" s="1182"/>
      <c r="BX52" s="1182"/>
      <c r="BY52" s="1182"/>
    </row>
    <row r="53" spans="1:77" s="566" customFormat="1" ht="15" customHeight="1">
      <c r="A53" s="1072"/>
      <c r="B53" s="1075"/>
      <c r="C53" s="1127" t="s">
        <v>666</v>
      </c>
      <c r="D53" s="1128"/>
      <c r="E53" s="1128"/>
      <c r="F53" s="1128"/>
      <c r="G53" s="1128"/>
      <c r="H53" s="1128"/>
      <c r="I53" s="1128"/>
      <c r="J53" s="1128"/>
      <c r="K53" s="1128"/>
      <c r="L53" s="1129"/>
      <c r="M53" s="1115"/>
      <c r="N53" s="1116"/>
      <c r="O53" s="1116"/>
      <c r="P53" s="1116"/>
      <c r="Q53" s="659" t="s">
        <v>329</v>
      </c>
      <c r="R53" s="1115"/>
      <c r="S53" s="1116"/>
      <c r="T53" s="1116"/>
      <c r="U53" s="1116"/>
      <c r="V53" s="659" t="s">
        <v>329</v>
      </c>
      <c r="W53" s="1115"/>
      <c r="X53" s="1116"/>
      <c r="Y53" s="1116"/>
      <c r="Z53" s="1116"/>
      <c r="AA53" s="659" t="s">
        <v>329</v>
      </c>
      <c r="AB53" s="1115"/>
      <c r="AC53" s="1116"/>
      <c r="AD53" s="1116"/>
      <c r="AE53" s="1116"/>
      <c r="AF53" s="661" t="s">
        <v>329</v>
      </c>
      <c r="AG53" s="1117">
        <f>M53+R53+W53+AB53</f>
        <v>0</v>
      </c>
      <c r="AH53" s="1118"/>
      <c r="AI53" s="1118"/>
      <c r="AJ53" s="1118"/>
      <c r="AK53" s="658" t="s">
        <v>329</v>
      </c>
      <c r="AL53" s="1186"/>
      <c r="AM53" s="1187"/>
      <c r="AN53" s="1187"/>
      <c r="AO53" s="1187"/>
      <c r="AP53" s="1188"/>
      <c r="AQ53" s="1119" t="s">
        <v>332</v>
      </c>
      <c r="AR53" s="1120"/>
      <c r="AS53" s="1120"/>
      <c r="AT53" s="1120"/>
      <c r="AU53" s="1120"/>
      <c r="AV53" s="1120"/>
      <c r="AW53" s="1120"/>
      <c r="AX53" s="1120"/>
      <c r="AY53" s="1121" t="s">
        <v>332</v>
      </c>
      <c r="AZ53" s="1120"/>
      <c r="BA53" s="1120"/>
      <c r="BB53" s="1120"/>
      <c r="BC53" s="1120"/>
      <c r="BD53" s="1122"/>
      <c r="BE53" s="1187"/>
      <c r="BF53" s="1187"/>
      <c r="BG53" s="1187"/>
      <c r="BH53" s="1187"/>
      <c r="BI53" s="1123" t="s">
        <v>332</v>
      </c>
      <c r="BJ53" s="1124"/>
      <c r="BK53" s="1125" t="s">
        <v>332</v>
      </c>
      <c r="BL53" s="1120"/>
      <c r="BM53" s="1126"/>
      <c r="BN53" s="1167"/>
      <c r="BO53" s="1168"/>
      <c r="BP53" s="1168"/>
      <c r="BQ53" s="1168"/>
      <c r="BR53" s="1168"/>
      <c r="BS53" s="1168"/>
      <c r="BT53" s="1169"/>
      <c r="BU53" s="1180"/>
      <c r="BV53" s="1181"/>
      <c r="BW53" s="1182"/>
      <c r="BX53" s="1182"/>
      <c r="BY53" s="1182"/>
    </row>
    <row r="54" spans="1:77" s="566" customFormat="1" ht="15" customHeight="1">
      <c r="A54" s="1072"/>
      <c r="B54" s="1075"/>
      <c r="C54" s="1195" t="s">
        <v>832</v>
      </c>
      <c r="D54" s="1196"/>
      <c r="E54" s="1196"/>
      <c r="F54" s="1196"/>
      <c r="G54" s="1196"/>
      <c r="H54" s="1196"/>
      <c r="I54" s="1196"/>
      <c r="J54" s="1196"/>
      <c r="K54" s="1196"/>
      <c r="L54" s="1197"/>
      <c r="M54" s="1198" t="s">
        <v>332</v>
      </c>
      <c r="N54" s="1199"/>
      <c r="O54" s="1199"/>
      <c r="P54" s="1199"/>
      <c r="Q54" s="1200"/>
      <c r="R54" s="1198" t="s">
        <v>833</v>
      </c>
      <c r="S54" s="1199"/>
      <c r="T54" s="1199"/>
      <c r="U54" s="1199"/>
      <c r="V54" s="1200"/>
      <c r="W54" s="1198" t="s">
        <v>833</v>
      </c>
      <c r="X54" s="1199"/>
      <c r="Y54" s="1199"/>
      <c r="Z54" s="1199"/>
      <c r="AA54" s="1200"/>
      <c r="AB54" s="1198" t="s">
        <v>833</v>
      </c>
      <c r="AC54" s="1199"/>
      <c r="AD54" s="1199"/>
      <c r="AE54" s="1199"/>
      <c r="AF54" s="1200"/>
      <c r="AG54" s="1198" t="s">
        <v>833</v>
      </c>
      <c r="AH54" s="1199"/>
      <c r="AI54" s="1199"/>
      <c r="AJ54" s="1199"/>
      <c r="AK54" s="1199"/>
      <c r="AL54" s="1201" t="s">
        <v>833</v>
      </c>
      <c r="AM54" s="1199"/>
      <c r="AN54" s="1199"/>
      <c r="AO54" s="1199"/>
      <c r="AP54" s="1202"/>
      <c r="AQ54" s="1203"/>
      <c r="AR54" s="1116"/>
      <c r="AS54" s="1116"/>
      <c r="AT54" s="1116"/>
      <c r="AU54" s="1116"/>
      <c r="AV54" s="1116"/>
      <c r="AW54" s="1116"/>
      <c r="AX54" s="661" t="s">
        <v>329</v>
      </c>
      <c r="AY54" s="1214"/>
      <c r="AZ54" s="1215"/>
      <c r="BA54" s="1215"/>
      <c r="BB54" s="1215"/>
      <c r="BC54" s="1215"/>
      <c r="BD54" s="670" t="s">
        <v>329</v>
      </c>
      <c r="BE54" s="1215">
        <f>ROUNDUP((AQ54*0.75),0)</f>
        <v>0</v>
      </c>
      <c r="BF54" s="1215"/>
      <c r="BG54" s="1215"/>
      <c r="BH54" s="930" t="s">
        <v>766</v>
      </c>
      <c r="BI54" s="1198" t="s">
        <v>332</v>
      </c>
      <c r="BJ54" s="1200"/>
      <c r="BK54" s="1198" t="s">
        <v>332</v>
      </c>
      <c r="BL54" s="1199"/>
      <c r="BM54" s="1200"/>
      <c r="BN54" s="1167"/>
      <c r="BO54" s="1168"/>
      <c r="BP54" s="1168"/>
      <c r="BQ54" s="1168"/>
      <c r="BR54" s="1168"/>
      <c r="BS54" s="1168"/>
      <c r="BT54" s="1169"/>
      <c r="BU54" s="1216"/>
      <c r="BV54" s="1217"/>
      <c r="BW54" s="1217"/>
      <c r="BX54" s="1217"/>
      <c r="BY54" s="1217"/>
    </row>
    <row r="55" spans="1:77" s="566" customFormat="1" ht="15" customHeight="1">
      <c r="A55" s="1072"/>
      <c r="B55" s="1076"/>
      <c r="C55" s="1205" t="s">
        <v>323</v>
      </c>
      <c r="D55" s="1206"/>
      <c r="E55" s="1206"/>
      <c r="F55" s="1206"/>
      <c r="G55" s="1206"/>
      <c r="H55" s="1206"/>
      <c r="I55" s="1206"/>
      <c r="J55" s="1206"/>
      <c r="K55" s="1206"/>
      <c r="L55" s="1207"/>
      <c r="M55" s="1208">
        <f>SUM(M42,M48)</f>
        <v>0</v>
      </c>
      <c r="N55" s="1209"/>
      <c r="O55" s="1209"/>
      <c r="P55" s="1209"/>
      <c r="Q55" s="931" t="s">
        <v>329</v>
      </c>
      <c r="R55" s="1210">
        <f>SUM(R42,R48)</f>
        <v>0</v>
      </c>
      <c r="S55" s="1211"/>
      <c r="T55" s="1211"/>
      <c r="U55" s="1211"/>
      <c r="V55" s="931" t="s">
        <v>329</v>
      </c>
      <c r="W55" s="1210">
        <f>SUM(W42,W48)</f>
        <v>0</v>
      </c>
      <c r="X55" s="1211"/>
      <c r="Y55" s="1211"/>
      <c r="Z55" s="1211"/>
      <c r="AA55" s="931" t="s">
        <v>329</v>
      </c>
      <c r="AB55" s="1210">
        <f>SUM(AB42,AB48)</f>
        <v>0</v>
      </c>
      <c r="AC55" s="1211"/>
      <c r="AD55" s="1211"/>
      <c r="AE55" s="1211"/>
      <c r="AF55" s="932" t="s">
        <v>329</v>
      </c>
      <c r="AG55" s="1212">
        <f>SUM(AG42,AG48)</f>
        <v>0</v>
      </c>
      <c r="AH55" s="1213"/>
      <c r="AI55" s="1213"/>
      <c r="AJ55" s="1213"/>
      <c r="AK55" s="932" t="s">
        <v>329</v>
      </c>
      <c r="AL55" s="1240">
        <f>SUM(AG45,AG51)</f>
        <v>0</v>
      </c>
      <c r="AM55" s="1241"/>
      <c r="AN55" s="1241"/>
      <c r="AO55" s="1241"/>
      <c r="AP55" s="933" t="s">
        <v>329</v>
      </c>
      <c r="AQ55" s="1242">
        <f>SUM(AQ42,AQ48,AQ54)</f>
        <v>0</v>
      </c>
      <c r="AR55" s="1243"/>
      <c r="AS55" s="1243"/>
      <c r="AT55" s="1243"/>
      <c r="AU55" s="1243"/>
      <c r="AV55" s="1243"/>
      <c r="AW55" s="1243"/>
      <c r="AX55" s="932" t="s">
        <v>329</v>
      </c>
      <c r="AY55" s="1244">
        <f>SUM(AY42,AY48,AY54)</f>
        <v>0</v>
      </c>
      <c r="AZ55" s="1245"/>
      <c r="BA55" s="1245"/>
      <c r="BB55" s="1245"/>
      <c r="BC55" s="1245"/>
      <c r="BD55" s="934" t="s">
        <v>329</v>
      </c>
      <c r="BE55" s="1246">
        <f>BE43+BE49+BE54</f>
        <v>0</v>
      </c>
      <c r="BF55" s="1246"/>
      <c r="BG55" s="1246"/>
      <c r="BH55" s="935" t="s">
        <v>329</v>
      </c>
      <c r="BI55" s="914">
        <f>SUM(BI42,BI48)</f>
        <v>0</v>
      </c>
      <c r="BJ55" s="882" t="s">
        <v>329</v>
      </c>
      <c r="BK55" s="1247">
        <f>SUM(BK42,BK48)</f>
        <v>0</v>
      </c>
      <c r="BL55" s="1248"/>
      <c r="BM55" s="877" t="s">
        <v>329</v>
      </c>
      <c r="BN55" s="1170"/>
      <c r="BO55" s="1171"/>
      <c r="BP55" s="1171"/>
      <c r="BQ55" s="1171"/>
      <c r="BR55" s="1171"/>
      <c r="BS55" s="1171"/>
      <c r="BT55" s="1172"/>
      <c r="BU55" s="936"/>
      <c r="BV55" s="936"/>
      <c r="BW55" s="1204"/>
      <c r="BX55" s="1204"/>
      <c r="BY55" s="936"/>
    </row>
    <row r="56" spans="1:77" ht="15" customHeight="1">
      <c r="A56" s="1072"/>
      <c r="B56" s="1074" t="s">
        <v>635</v>
      </c>
      <c r="C56" s="1133" t="s">
        <v>298</v>
      </c>
      <c r="D56" s="1134"/>
      <c r="E56" s="1134"/>
      <c r="F56" s="1134"/>
      <c r="G56" s="1134"/>
      <c r="H56" s="1134"/>
      <c r="I56" s="1134"/>
      <c r="J56" s="1134"/>
      <c r="K56" s="1134"/>
      <c r="L56" s="1135"/>
      <c r="M56" s="1268" t="s">
        <v>677</v>
      </c>
      <c r="N56" s="1269"/>
      <c r="O56" s="1269"/>
      <c r="P56" s="1269"/>
      <c r="Q56" s="1269"/>
      <c r="R56" s="1269"/>
      <c r="S56" s="1269"/>
      <c r="T56" s="1269"/>
      <c r="U56" s="1269"/>
      <c r="V56" s="1269"/>
      <c r="W56" s="1269"/>
      <c r="X56" s="1269"/>
      <c r="Y56" s="1269"/>
      <c r="Z56" s="1269"/>
      <c r="AA56" s="1269"/>
      <c r="AB56" s="1269"/>
      <c r="AC56" s="1269"/>
      <c r="AD56" s="1269"/>
      <c r="AE56" s="1269"/>
      <c r="AF56" s="1269"/>
      <c r="AG56" s="1269"/>
      <c r="AH56" s="1269"/>
      <c r="AI56" s="1269"/>
      <c r="AJ56" s="1269"/>
      <c r="AK56" s="1269"/>
      <c r="AL56" s="1269"/>
      <c r="AM56" s="1269"/>
      <c r="AN56" s="1269"/>
      <c r="AO56" s="1269"/>
      <c r="AP56" s="1269"/>
      <c r="AQ56" s="1269"/>
      <c r="AR56" s="1269"/>
      <c r="AS56" s="1269"/>
      <c r="AT56" s="1269"/>
      <c r="AU56" s="1269"/>
      <c r="AV56" s="1269"/>
      <c r="AW56" s="1269"/>
      <c r="AX56" s="1269"/>
      <c r="AY56" s="1269"/>
      <c r="AZ56" s="1269"/>
      <c r="BA56" s="1269"/>
      <c r="BB56" s="1269"/>
      <c r="BC56" s="1269"/>
      <c r="BD56" s="1269"/>
      <c r="BE56" s="1269"/>
      <c r="BF56" s="1269"/>
      <c r="BG56" s="1270"/>
      <c r="BH56" s="1388" t="s">
        <v>325</v>
      </c>
      <c r="BI56" s="1389"/>
      <c r="BJ56" s="1390"/>
      <c r="BK56" s="1218" t="s">
        <v>684</v>
      </c>
      <c r="BL56" s="1219"/>
      <c r="BM56" s="1219"/>
      <c r="BN56" s="1222" t="s">
        <v>622</v>
      </c>
      <c r="BO56" s="1223"/>
      <c r="BP56" s="1223"/>
      <c r="BQ56" s="1223"/>
      <c r="BR56" s="1223"/>
      <c r="BS56" s="1223"/>
      <c r="BT56" s="1224"/>
      <c r="BU56" s="567"/>
      <c r="BV56" s="567"/>
      <c r="BW56" s="567"/>
      <c r="BX56" s="567"/>
      <c r="BY56" s="567"/>
    </row>
    <row r="57" spans="1:77" ht="9" customHeight="1">
      <c r="A57" s="1072"/>
      <c r="B57" s="1386"/>
      <c r="C57" s="1265"/>
      <c r="D57" s="1266"/>
      <c r="E57" s="1266"/>
      <c r="F57" s="1266"/>
      <c r="G57" s="1266"/>
      <c r="H57" s="1266"/>
      <c r="I57" s="1266"/>
      <c r="J57" s="1266"/>
      <c r="K57" s="1266"/>
      <c r="L57" s="1267"/>
      <c r="M57" s="1231" t="s">
        <v>319</v>
      </c>
      <c r="N57" s="1232"/>
      <c r="O57" s="1233"/>
      <c r="P57" s="1231" t="s">
        <v>320</v>
      </c>
      <c r="Q57" s="1232"/>
      <c r="R57" s="1233"/>
      <c r="S57" s="1231" t="s">
        <v>321</v>
      </c>
      <c r="T57" s="1232"/>
      <c r="U57" s="1233"/>
      <c r="V57" s="1231" t="s">
        <v>322</v>
      </c>
      <c r="W57" s="1232"/>
      <c r="X57" s="1233"/>
      <c r="Y57" s="1231" t="s">
        <v>323</v>
      </c>
      <c r="Z57" s="1232"/>
      <c r="AA57" s="1232"/>
      <c r="AB57" s="937"/>
      <c r="AC57" s="938"/>
      <c r="AD57" s="938"/>
      <c r="AE57" s="938"/>
      <c r="AF57" s="938"/>
      <c r="AG57" s="938"/>
      <c r="AH57" s="938"/>
      <c r="AI57" s="938"/>
      <c r="AJ57" s="938"/>
      <c r="AK57" s="938"/>
      <c r="AL57" s="938"/>
      <c r="AM57" s="938"/>
      <c r="AN57" s="938"/>
      <c r="AO57" s="938"/>
      <c r="AP57" s="938"/>
      <c r="AQ57" s="1253" t="s">
        <v>324</v>
      </c>
      <c r="AR57" s="1254"/>
      <c r="AS57" s="1254"/>
      <c r="AT57" s="938"/>
      <c r="AU57" s="938"/>
      <c r="AV57" s="938"/>
      <c r="AW57" s="938"/>
      <c r="AX57" s="938"/>
      <c r="AY57" s="938"/>
      <c r="AZ57" s="938"/>
      <c r="BA57" s="938"/>
      <c r="BB57" s="938"/>
      <c r="BC57" s="938"/>
      <c r="BD57" s="938"/>
      <c r="BE57" s="938"/>
      <c r="BF57" s="938"/>
      <c r="BG57" s="919"/>
      <c r="BH57" s="1391"/>
      <c r="BI57" s="1392"/>
      <c r="BJ57" s="1393"/>
      <c r="BK57" s="1220"/>
      <c r="BL57" s="1221"/>
      <c r="BM57" s="1221"/>
      <c r="BN57" s="1225"/>
      <c r="BO57" s="1226"/>
      <c r="BP57" s="1226"/>
      <c r="BQ57" s="1226"/>
      <c r="BR57" s="1226"/>
      <c r="BS57" s="1226"/>
      <c r="BT57" s="1227"/>
      <c r="BU57" s="567"/>
      <c r="BV57" s="567"/>
      <c r="BW57" s="567"/>
      <c r="BX57" s="567"/>
      <c r="BY57" s="567"/>
    </row>
    <row r="58" spans="1:77" ht="9" customHeight="1">
      <c r="A58" s="1072"/>
      <c r="B58" s="1386"/>
      <c r="C58" s="1265"/>
      <c r="D58" s="1266"/>
      <c r="E58" s="1266"/>
      <c r="F58" s="1266"/>
      <c r="G58" s="1266"/>
      <c r="H58" s="1266"/>
      <c r="I58" s="1266"/>
      <c r="J58" s="1266"/>
      <c r="K58" s="1266"/>
      <c r="L58" s="1267"/>
      <c r="M58" s="1234"/>
      <c r="N58" s="1235"/>
      <c r="O58" s="1236"/>
      <c r="P58" s="1234"/>
      <c r="Q58" s="1235"/>
      <c r="R58" s="1236"/>
      <c r="S58" s="1234"/>
      <c r="T58" s="1235"/>
      <c r="U58" s="1236"/>
      <c r="V58" s="1234"/>
      <c r="W58" s="1235"/>
      <c r="X58" s="1236"/>
      <c r="Y58" s="1234"/>
      <c r="Z58" s="1235"/>
      <c r="AA58" s="1251"/>
      <c r="AB58" s="1259" t="s">
        <v>834</v>
      </c>
      <c r="AC58" s="1259"/>
      <c r="AD58" s="1260"/>
      <c r="AE58" s="1263" t="s">
        <v>676</v>
      </c>
      <c r="AF58" s="1263"/>
      <c r="AG58" s="1263"/>
      <c r="AH58" s="939"/>
      <c r="AI58" s="939"/>
      <c r="AJ58" s="939"/>
      <c r="AK58" s="939"/>
      <c r="AL58" s="939"/>
      <c r="AM58" s="940"/>
      <c r="AN58" s="940"/>
      <c r="AO58" s="940"/>
      <c r="AP58" s="941"/>
      <c r="AQ58" s="1255"/>
      <c r="AR58" s="1256"/>
      <c r="AS58" s="1256"/>
      <c r="AT58" s="1286" t="s">
        <v>326</v>
      </c>
      <c r="AU58" s="1287"/>
      <c r="AV58" s="1288"/>
      <c r="AW58" s="1291" t="s">
        <v>676</v>
      </c>
      <c r="AX58" s="1263"/>
      <c r="AY58" s="1263"/>
      <c r="AZ58" s="939"/>
      <c r="BA58" s="939"/>
      <c r="BB58" s="939"/>
      <c r="BC58" s="939"/>
      <c r="BD58" s="939"/>
      <c r="BE58" s="1274" t="s">
        <v>831</v>
      </c>
      <c r="BF58" s="1275"/>
      <c r="BG58" s="1276"/>
      <c r="BH58" s="1391"/>
      <c r="BI58" s="1392"/>
      <c r="BJ58" s="1393"/>
      <c r="BK58" s="1220"/>
      <c r="BL58" s="1221"/>
      <c r="BM58" s="1221"/>
      <c r="BN58" s="1225"/>
      <c r="BO58" s="1226"/>
      <c r="BP58" s="1226"/>
      <c r="BQ58" s="1226"/>
      <c r="BR58" s="1226"/>
      <c r="BS58" s="1226"/>
      <c r="BT58" s="1227"/>
    </row>
    <row r="59" spans="1:77" ht="41.5" customHeight="1">
      <c r="A59" s="1072"/>
      <c r="B59" s="1386"/>
      <c r="C59" s="1136"/>
      <c r="D59" s="1137"/>
      <c r="E59" s="1137"/>
      <c r="F59" s="1137"/>
      <c r="G59" s="1137"/>
      <c r="H59" s="1137"/>
      <c r="I59" s="1137"/>
      <c r="J59" s="1137"/>
      <c r="K59" s="1137"/>
      <c r="L59" s="1138"/>
      <c r="M59" s="1237"/>
      <c r="N59" s="1238"/>
      <c r="O59" s="1239"/>
      <c r="P59" s="1237"/>
      <c r="Q59" s="1238"/>
      <c r="R59" s="1239"/>
      <c r="S59" s="1237"/>
      <c r="T59" s="1238"/>
      <c r="U59" s="1239"/>
      <c r="V59" s="1237"/>
      <c r="W59" s="1238"/>
      <c r="X59" s="1239"/>
      <c r="Y59" s="1237"/>
      <c r="Z59" s="1238"/>
      <c r="AA59" s="1252"/>
      <c r="AB59" s="1261"/>
      <c r="AC59" s="1261"/>
      <c r="AD59" s="1262"/>
      <c r="AE59" s="1264"/>
      <c r="AF59" s="1264"/>
      <c r="AG59" s="1264"/>
      <c r="AH59" s="1280" t="s">
        <v>631</v>
      </c>
      <c r="AI59" s="1281"/>
      <c r="AJ59" s="1281"/>
      <c r="AK59" s="1281"/>
      <c r="AL59" s="1281"/>
      <c r="AM59" s="1282"/>
      <c r="AN59" s="1283" t="s">
        <v>675</v>
      </c>
      <c r="AO59" s="1284"/>
      <c r="AP59" s="1285"/>
      <c r="AQ59" s="1257"/>
      <c r="AR59" s="1258"/>
      <c r="AS59" s="1258"/>
      <c r="AT59" s="1289"/>
      <c r="AU59" s="1258"/>
      <c r="AV59" s="1290"/>
      <c r="AW59" s="1292"/>
      <c r="AX59" s="1264"/>
      <c r="AY59" s="1264"/>
      <c r="AZ59" s="1280" t="s">
        <v>630</v>
      </c>
      <c r="BA59" s="1282"/>
      <c r="BB59" s="1283" t="s">
        <v>675</v>
      </c>
      <c r="BC59" s="1284"/>
      <c r="BD59" s="1284"/>
      <c r="BE59" s="1277"/>
      <c r="BF59" s="1278"/>
      <c r="BG59" s="1279"/>
      <c r="BH59" s="1394"/>
      <c r="BI59" s="1395"/>
      <c r="BJ59" s="1396"/>
      <c r="BK59" s="1220"/>
      <c r="BL59" s="1221"/>
      <c r="BM59" s="1221"/>
      <c r="BN59" s="1228"/>
      <c r="BO59" s="1229"/>
      <c r="BP59" s="1229"/>
      <c r="BQ59" s="1229"/>
      <c r="BR59" s="1229"/>
      <c r="BS59" s="1229"/>
      <c r="BT59" s="1230"/>
    </row>
    <row r="60" spans="1:77" ht="14.5" customHeight="1">
      <c r="A60" s="1072"/>
      <c r="B60" s="1386"/>
      <c r="C60" s="1176" t="s">
        <v>674</v>
      </c>
      <c r="D60" s="1177"/>
      <c r="E60" s="1177"/>
      <c r="F60" s="1177"/>
      <c r="G60" s="1177"/>
      <c r="H60" s="1177"/>
      <c r="I60" s="1177"/>
      <c r="J60" s="1177"/>
      <c r="K60" s="1177"/>
      <c r="L60" s="1178"/>
      <c r="M60" s="1249">
        <f>SUM(M63:N65)</f>
        <v>0</v>
      </c>
      <c r="N60" s="1250"/>
      <c r="O60" s="943" t="s">
        <v>328</v>
      </c>
      <c r="P60" s="1117">
        <f>SUM(P63:Q65)</f>
        <v>0</v>
      </c>
      <c r="Q60" s="1118"/>
      <c r="R60" s="666" t="s">
        <v>328</v>
      </c>
      <c r="S60" s="1117">
        <f>SUM(S63:T65)</f>
        <v>0</v>
      </c>
      <c r="T60" s="1118"/>
      <c r="U60" s="666" t="s">
        <v>328</v>
      </c>
      <c r="V60" s="1117">
        <f>SUM(V63:W65)</f>
        <v>0</v>
      </c>
      <c r="W60" s="1118"/>
      <c r="X60" s="667" t="s">
        <v>328</v>
      </c>
      <c r="Y60" s="1308">
        <f>SUM(Y63:Z65)</f>
        <v>0</v>
      </c>
      <c r="Z60" s="1309"/>
      <c r="AA60" s="945" t="s">
        <v>329</v>
      </c>
      <c r="AB60" s="1199" t="s">
        <v>332</v>
      </c>
      <c r="AC60" s="1199"/>
      <c r="AD60" s="1271"/>
      <c r="AE60" s="1201" t="s">
        <v>332</v>
      </c>
      <c r="AF60" s="1199"/>
      <c r="AG60" s="1271"/>
      <c r="AH60" s="1201" t="s">
        <v>332</v>
      </c>
      <c r="AI60" s="1199"/>
      <c r="AJ60" s="1199"/>
      <c r="AK60" s="1199"/>
      <c r="AL60" s="1199"/>
      <c r="AM60" s="1271"/>
      <c r="AN60" s="1201" t="s">
        <v>332</v>
      </c>
      <c r="AO60" s="1199"/>
      <c r="AP60" s="1202"/>
      <c r="AQ60" s="1272"/>
      <c r="AR60" s="1273"/>
      <c r="AS60" s="945" t="s">
        <v>328</v>
      </c>
      <c r="AT60" s="1305">
        <f>ROUNDUP((AQ60*0.5),0)</f>
        <v>0</v>
      </c>
      <c r="AU60" s="1250"/>
      <c r="AV60" s="946" t="s">
        <v>328</v>
      </c>
      <c r="AW60" s="1201" t="s">
        <v>332</v>
      </c>
      <c r="AX60" s="1199"/>
      <c r="AY60" s="1271"/>
      <c r="AZ60" s="1201" t="s">
        <v>332</v>
      </c>
      <c r="BA60" s="1271"/>
      <c r="BB60" s="1201" t="s">
        <v>332</v>
      </c>
      <c r="BC60" s="1199"/>
      <c r="BD60" s="1199"/>
      <c r="BE60" s="1306" t="s">
        <v>332</v>
      </c>
      <c r="BF60" s="1307"/>
      <c r="BG60" s="1124"/>
      <c r="BH60" s="1115"/>
      <c r="BI60" s="1116"/>
      <c r="BJ60" s="661" t="s">
        <v>329</v>
      </c>
      <c r="BK60" s="1115"/>
      <c r="BL60" s="1296"/>
      <c r="BM60" s="659" t="s">
        <v>329</v>
      </c>
      <c r="BN60" s="1297"/>
      <c r="BO60" s="1297"/>
      <c r="BP60" s="1297"/>
      <c r="BQ60" s="1297"/>
      <c r="BR60" s="1297"/>
      <c r="BS60" s="1297"/>
      <c r="BT60" s="1297"/>
    </row>
    <row r="61" spans="1:77" ht="14.5" customHeight="1">
      <c r="A61" s="1072"/>
      <c r="B61" s="1386"/>
      <c r="C61" s="1127" t="s">
        <v>670</v>
      </c>
      <c r="D61" s="1128"/>
      <c r="E61" s="1128"/>
      <c r="F61" s="1128"/>
      <c r="G61" s="1128"/>
      <c r="H61" s="1128"/>
      <c r="I61" s="1128"/>
      <c r="J61" s="1128"/>
      <c r="K61" s="1128"/>
      <c r="L61" s="1129"/>
      <c r="M61" s="1115"/>
      <c r="N61" s="1116"/>
      <c r="O61" s="664" t="s">
        <v>328</v>
      </c>
      <c r="P61" s="1115"/>
      <c r="Q61" s="1116"/>
      <c r="R61" s="664" t="s">
        <v>328</v>
      </c>
      <c r="S61" s="1115"/>
      <c r="T61" s="1116"/>
      <c r="U61" s="664" t="s">
        <v>328</v>
      </c>
      <c r="V61" s="1115"/>
      <c r="W61" s="1116"/>
      <c r="X61" s="669" t="s">
        <v>328</v>
      </c>
      <c r="Y61" s="1117">
        <f>M61+P61+S61+V61</f>
        <v>0</v>
      </c>
      <c r="Z61" s="1118"/>
      <c r="AA61" s="947" t="s">
        <v>329</v>
      </c>
      <c r="AB61" s="1299">
        <f>Y63</f>
        <v>0</v>
      </c>
      <c r="AC61" s="1299"/>
      <c r="AD61" s="1302" t="s">
        <v>835</v>
      </c>
      <c r="AE61" s="1201" t="s">
        <v>672</v>
      </c>
      <c r="AF61" s="1199"/>
      <c r="AG61" s="1271"/>
      <c r="AH61" s="1201" t="s">
        <v>672</v>
      </c>
      <c r="AI61" s="1199"/>
      <c r="AJ61" s="1199"/>
      <c r="AK61" s="1199"/>
      <c r="AL61" s="1199"/>
      <c r="AM61" s="1271"/>
      <c r="AN61" s="1201" t="s">
        <v>672</v>
      </c>
      <c r="AO61" s="1199"/>
      <c r="AP61" s="1202"/>
      <c r="AQ61" s="1293" t="s">
        <v>332</v>
      </c>
      <c r="AR61" s="1294"/>
      <c r="AS61" s="1295"/>
      <c r="AT61" s="1201" t="s">
        <v>332</v>
      </c>
      <c r="AU61" s="1199"/>
      <c r="AV61" s="1271"/>
      <c r="AW61" s="1201" t="s">
        <v>332</v>
      </c>
      <c r="AX61" s="1199"/>
      <c r="AY61" s="1271"/>
      <c r="AZ61" s="1201" t="s">
        <v>332</v>
      </c>
      <c r="BA61" s="1271"/>
      <c r="BB61" s="1201" t="s">
        <v>332</v>
      </c>
      <c r="BC61" s="1199"/>
      <c r="BD61" s="1199"/>
      <c r="BE61" s="1310">
        <f>ROUNDUP((AQ60*3/4),0)</f>
        <v>0</v>
      </c>
      <c r="BF61" s="1299"/>
      <c r="BG61" s="1302" t="s">
        <v>329</v>
      </c>
      <c r="BH61" s="1198" t="s">
        <v>332</v>
      </c>
      <c r="BI61" s="1199"/>
      <c r="BJ61" s="1200"/>
      <c r="BK61" s="1198" t="s">
        <v>332</v>
      </c>
      <c r="BL61" s="1199"/>
      <c r="BM61" s="1200"/>
      <c r="BN61" s="1297"/>
      <c r="BO61" s="1297"/>
      <c r="BP61" s="1297"/>
      <c r="BQ61" s="1297"/>
      <c r="BR61" s="1297"/>
      <c r="BS61" s="1297"/>
      <c r="BT61" s="1297"/>
    </row>
    <row r="62" spans="1:77" ht="14.5" customHeight="1">
      <c r="A62" s="1072"/>
      <c r="B62" s="1386"/>
      <c r="C62" s="1127" t="s">
        <v>669</v>
      </c>
      <c r="D62" s="1128"/>
      <c r="E62" s="1128"/>
      <c r="F62" s="1128"/>
      <c r="G62" s="1128"/>
      <c r="H62" s="1128"/>
      <c r="I62" s="1128"/>
      <c r="J62" s="1128"/>
      <c r="K62" s="1128"/>
      <c r="L62" s="1129"/>
      <c r="M62" s="1115"/>
      <c r="N62" s="1116"/>
      <c r="O62" s="664" t="s">
        <v>328</v>
      </c>
      <c r="P62" s="1115"/>
      <c r="Q62" s="1116"/>
      <c r="R62" s="664" t="s">
        <v>328</v>
      </c>
      <c r="S62" s="1115"/>
      <c r="T62" s="1116"/>
      <c r="U62" s="664" t="s">
        <v>328</v>
      </c>
      <c r="V62" s="1115"/>
      <c r="W62" s="1116"/>
      <c r="X62" s="669" t="s">
        <v>328</v>
      </c>
      <c r="Y62" s="1117">
        <f>M62+P62+S62+V62</f>
        <v>0</v>
      </c>
      <c r="Z62" s="1118"/>
      <c r="AA62" s="947" t="s">
        <v>329</v>
      </c>
      <c r="AB62" s="1300"/>
      <c r="AC62" s="1300"/>
      <c r="AD62" s="1303"/>
      <c r="AE62" s="1201" t="s">
        <v>672</v>
      </c>
      <c r="AF62" s="1199"/>
      <c r="AG62" s="1271"/>
      <c r="AH62" s="1201" t="s">
        <v>672</v>
      </c>
      <c r="AI62" s="1199"/>
      <c r="AJ62" s="1199"/>
      <c r="AK62" s="1199"/>
      <c r="AL62" s="1199"/>
      <c r="AM62" s="1271"/>
      <c r="AN62" s="1201" t="s">
        <v>672</v>
      </c>
      <c r="AO62" s="1199"/>
      <c r="AP62" s="1202"/>
      <c r="AQ62" s="1293" t="s">
        <v>332</v>
      </c>
      <c r="AR62" s="1294"/>
      <c r="AS62" s="1295"/>
      <c r="AT62" s="1201" t="s">
        <v>332</v>
      </c>
      <c r="AU62" s="1199"/>
      <c r="AV62" s="1271"/>
      <c r="AW62" s="1201" t="s">
        <v>332</v>
      </c>
      <c r="AX62" s="1199"/>
      <c r="AY62" s="1271"/>
      <c r="AZ62" s="1201" t="s">
        <v>332</v>
      </c>
      <c r="BA62" s="1271"/>
      <c r="BB62" s="1201" t="s">
        <v>332</v>
      </c>
      <c r="BC62" s="1199"/>
      <c r="BD62" s="1199"/>
      <c r="BE62" s="1311"/>
      <c r="BF62" s="1300"/>
      <c r="BG62" s="1303"/>
      <c r="BH62" s="1198" t="s">
        <v>332</v>
      </c>
      <c r="BI62" s="1199"/>
      <c r="BJ62" s="1200"/>
      <c r="BK62" s="1198" t="s">
        <v>332</v>
      </c>
      <c r="BL62" s="1199"/>
      <c r="BM62" s="1200"/>
      <c r="BN62" s="1297"/>
      <c r="BO62" s="1297"/>
      <c r="BP62" s="1297"/>
      <c r="BQ62" s="1297"/>
      <c r="BR62" s="1297"/>
      <c r="BS62" s="1297"/>
      <c r="BT62" s="1297"/>
    </row>
    <row r="63" spans="1:77" ht="14.5" customHeight="1">
      <c r="A63" s="1072"/>
      <c r="B63" s="1386"/>
      <c r="C63" s="665" t="s">
        <v>668</v>
      </c>
      <c r="D63" s="662"/>
      <c r="E63" s="662"/>
      <c r="F63" s="662"/>
      <c r="G63" s="662"/>
      <c r="H63" s="662"/>
      <c r="I63" s="662"/>
      <c r="J63" s="662"/>
      <c r="K63" s="662"/>
      <c r="L63" s="663"/>
      <c r="M63" s="1115">
        <f>SUM(M61:N62)</f>
        <v>0</v>
      </c>
      <c r="N63" s="1116"/>
      <c r="O63" s="664" t="s">
        <v>328</v>
      </c>
      <c r="P63" s="1115">
        <f>SUM(P61:Q62)</f>
        <v>0</v>
      </c>
      <c r="Q63" s="1116"/>
      <c r="R63" s="664" t="s">
        <v>328</v>
      </c>
      <c r="S63" s="1115">
        <f>SUM(S61:T62)</f>
        <v>0</v>
      </c>
      <c r="T63" s="1116"/>
      <c r="U63" s="664" t="s">
        <v>328</v>
      </c>
      <c r="V63" s="1115">
        <f>SUM(V61:W62)</f>
        <v>0</v>
      </c>
      <c r="W63" s="1116"/>
      <c r="X63" s="669" t="s">
        <v>328</v>
      </c>
      <c r="Y63" s="1117">
        <f>M63+P63+S63+V63</f>
        <v>0</v>
      </c>
      <c r="Z63" s="1118"/>
      <c r="AA63" s="947" t="s">
        <v>329</v>
      </c>
      <c r="AB63" s="1301"/>
      <c r="AC63" s="1301"/>
      <c r="AD63" s="1304"/>
      <c r="AE63" s="1201" t="s">
        <v>672</v>
      </c>
      <c r="AF63" s="1199"/>
      <c r="AG63" s="1271"/>
      <c r="AH63" s="1201" t="s">
        <v>672</v>
      </c>
      <c r="AI63" s="1199"/>
      <c r="AJ63" s="1199"/>
      <c r="AK63" s="1199"/>
      <c r="AL63" s="1199"/>
      <c r="AM63" s="1271"/>
      <c r="AN63" s="1201" t="s">
        <v>672</v>
      </c>
      <c r="AO63" s="1199"/>
      <c r="AP63" s="1202"/>
      <c r="AQ63" s="1293" t="s">
        <v>332</v>
      </c>
      <c r="AR63" s="1294"/>
      <c r="AS63" s="1295"/>
      <c r="AT63" s="1201" t="s">
        <v>332</v>
      </c>
      <c r="AU63" s="1199"/>
      <c r="AV63" s="1271"/>
      <c r="AW63" s="1201" t="s">
        <v>332</v>
      </c>
      <c r="AX63" s="1199"/>
      <c r="AY63" s="1271"/>
      <c r="AZ63" s="1201" t="s">
        <v>332</v>
      </c>
      <c r="BA63" s="1271"/>
      <c r="BB63" s="1201" t="s">
        <v>332</v>
      </c>
      <c r="BC63" s="1199"/>
      <c r="BD63" s="1199"/>
      <c r="BE63" s="1312"/>
      <c r="BF63" s="1301"/>
      <c r="BG63" s="1304"/>
      <c r="BH63" s="1198" t="s">
        <v>332</v>
      </c>
      <c r="BI63" s="1199"/>
      <c r="BJ63" s="1200"/>
      <c r="BK63" s="1198" t="s">
        <v>332</v>
      </c>
      <c r="BL63" s="1199"/>
      <c r="BM63" s="1200"/>
      <c r="BN63" s="1297"/>
      <c r="BO63" s="1297"/>
      <c r="BP63" s="1297"/>
      <c r="BQ63" s="1297"/>
      <c r="BR63" s="1297"/>
      <c r="BS63" s="1297"/>
      <c r="BT63" s="1297"/>
    </row>
    <row r="64" spans="1:77" ht="14.5" customHeight="1">
      <c r="A64" s="1072"/>
      <c r="B64" s="1386"/>
      <c r="C64" s="1127" t="s">
        <v>667</v>
      </c>
      <c r="D64" s="1128"/>
      <c r="E64" s="1128"/>
      <c r="F64" s="1128"/>
      <c r="G64" s="1128"/>
      <c r="H64" s="1128"/>
      <c r="I64" s="1128"/>
      <c r="J64" s="1128"/>
      <c r="K64" s="1128"/>
      <c r="L64" s="1129"/>
      <c r="M64" s="1115"/>
      <c r="N64" s="1116"/>
      <c r="O64" s="664" t="s">
        <v>328</v>
      </c>
      <c r="P64" s="1115"/>
      <c r="Q64" s="1116"/>
      <c r="R64" s="664" t="s">
        <v>328</v>
      </c>
      <c r="S64" s="1115"/>
      <c r="T64" s="1116"/>
      <c r="U64" s="664" t="s">
        <v>328</v>
      </c>
      <c r="V64" s="1115"/>
      <c r="W64" s="1116"/>
      <c r="X64" s="669" t="s">
        <v>328</v>
      </c>
      <c r="Y64" s="1117">
        <f>M64+P64+S64+V64</f>
        <v>0</v>
      </c>
      <c r="Z64" s="1118"/>
      <c r="AA64" s="947" t="s">
        <v>329</v>
      </c>
      <c r="AB64" s="1184"/>
      <c r="AC64" s="1184"/>
      <c r="AD64" s="1313"/>
      <c r="AE64" s="1201" t="s">
        <v>672</v>
      </c>
      <c r="AF64" s="1199"/>
      <c r="AG64" s="1271"/>
      <c r="AH64" s="1201" t="s">
        <v>672</v>
      </c>
      <c r="AI64" s="1199"/>
      <c r="AJ64" s="1199"/>
      <c r="AK64" s="1199"/>
      <c r="AL64" s="1199"/>
      <c r="AM64" s="1271"/>
      <c r="AN64" s="1201" t="s">
        <v>672</v>
      </c>
      <c r="AO64" s="1199"/>
      <c r="AP64" s="1202"/>
      <c r="AQ64" s="1293" t="s">
        <v>332</v>
      </c>
      <c r="AR64" s="1294"/>
      <c r="AS64" s="1295"/>
      <c r="AT64" s="1201" t="s">
        <v>332</v>
      </c>
      <c r="AU64" s="1199"/>
      <c r="AV64" s="1271"/>
      <c r="AW64" s="1201" t="s">
        <v>332</v>
      </c>
      <c r="AX64" s="1199"/>
      <c r="AY64" s="1271"/>
      <c r="AZ64" s="1201" t="s">
        <v>332</v>
      </c>
      <c r="BA64" s="1271"/>
      <c r="BB64" s="1201" t="s">
        <v>332</v>
      </c>
      <c r="BC64" s="1199"/>
      <c r="BD64" s="1199"/>
      <c r="BE64" s="1183"/>
      <c r="BF64" s="1184"/>
      <c r="BG64" s="1315"/>
      <c r="BH64" s="1198" t="s">
        <v>332</v>
      </c>
      <c r="BI64" s="1199"/>
      <c r="BJ64" s="1200"/>
      <c r="BK64" s="1198" t="s">
        <v>332</v>
      </c>
      <c r="BL64" s="1199"/>
      <c r="BM64" s="1200"/>
      <c r="BN64" s="1297"/>
      <c r="BO64" s="1297"/>
      <c r="BP64" s="1297"/>
      <c r="BQ64" s="1297"/>
      <c r="BR64" s="1297"/>
      <c r="BS64" s="1297"/>
      <c r="BT64" s="1297"/>
    </row>
    <row r="65" spans="1:72" ht="14.5" customHeight="1">
      <c r="A65" s="1072"/>
      <c r="B65" s="1386"/>
      <c r="C65" s="1127" t="s">
        <v>666</v>
      </c>
      <c r="D65" s="1128"/>
      <c r="E65" s="1128"/>
      <c r="F65" s="1128"/>
      <c r="G65" s="1128"/>
      <c r="H65" s="1128"/>
      <c r="I65" s="1128"/>
      <c r="J65" s="1128"/>
      <c r="K65" s="1128"/>
      <c r="L65" s="1129"/>
      <c r="M65" s="1115"/>
      <c r="N65" s="1116"/>
      <c r="O65" s="659" t="s">
        <v>328</v>
      </c>
      <c r="P65" s="1115"/>
      <c r="Q65" s="1116"/>
      <c r="R65" s="659" t="s">
        <v>328</v>
      </c>
      <c r="S65" s="1115"/>
      <c r="T65" s="1116"/>
      <c r="U65" s="659" t="s">
        <v>328</v>
      </c>
      <c r="V65" s="1115"/>
      <c r="W65" s="1116"/>
      <c r="X65" s="661" t="s">
        <v>328</v>
      </c>
      <c r="Y65" s="1117">
        <f>M65+P65+S65+V65</f>
        <v>0</v>
      </c>
      <c r="Z65" s="1118"/>
      <c r="AA65" s="671" t="s">
        <v>329</v>
      </c>
      <c r="AB65" s="1187"/>
      <c r="AC65" s="1187"/>
      <c r="AD65" s="1314"/>
      <c r="AE65" s="1201" t="s">
        <v>672</v>
      </c>
      <c r="AF65" s="1199"/>
      <c r="AG65" s="1271"/>
      <c r="AH65" s="1201" t="s">
        <v>672</v>
      </c>
      <c r="AI65" s="1199"/>
      <c r="AJ65" s="1199"/>
      <c r="AK65" s="1199"/>
      <c r="AL65" s="1199"/>
      <c r="AM65" s="1271"/>
      <c r="AN65" s="1201" t="s">
        <v>672</v>
      </c>
      <c r="AO65" s="1199"/>
      <c r="AP65" s="1202"/>
      <c r="AQ65" s="1293" t="s">
        <v>332</v>
      </c>
      <c r="AR65" s="1294"/>
      <c r="AS65" s="1295"/>
      <c r="AT65" s="1201" t="s">
        <v>332</v>
      </c>
      <c r="AU65" s="1199"/>
      <c r="AV65" s="1271"/>
      <c r="AW65" s="1201" t="s">
        <v>332</v>
      </c>
      <c r="AX65" s="1199"/>
      <c r="AY65" s="1271"/>
      <c r="AZ65" s="1201" t="s">
        <v>332</v>
      </c>
      <c r="BA65" s="1271"/>
      <c r="BB65" s="1201" t="s">
        <v>332</v>
      </c>
      <c r="BC65" s="1199"/>
      <c r="BD65" s="1199"/>
      <c r="BE65" s="1186"/>
      <c r="BF65" s="1187"/>
      <c r="BG65" s="1316"/>
      <c r="BH65" s="1198" t="s">
        <v>332</v>
      </c>
      <c r="BI65" s="1199"/>
      <c r="BJ65" s="1200"/>
      <c r="BK65" s="1198" t="s">
        <v>332</v>
      </c>
      <c r="BL65" s="1199"/>
      <c r="BM65" s="1200"/>
      <c r="BN65" s="1297"/>
      <c r="BO65" s="1297"/>
      <c r="BP65" s="1297"/>
      <c r="BQ65" s="1297"/>
      <c r="BR65" s="1297"/>
      <c r="BS65" s="1297"/>
      <c r="BT65" s="1297"/>
    </row>
    <row r="66" spans="1:72" s="566" customFormat="1" ht="14.5" customHeight="1">
      <c r="A66" s="1072"/>
      <c r="B66" s="1386"/>
      <c r="C66" s="1189" t="s">
        <v>673</v>
      </c>
      <c r="D66" s="1190"/>
      <c r="E66" s="1190"/>
      <c r="F66" s="1190"/>
      <c r="G66" s="1190"/>
      <c r="H66" s="1190"/>
      <c r="I66" s="1190"/>
      <c r="J66" s="1190"/>
      <c r="K66" s="1190"/>
      <c r="L66" s="1191"/>
      <c r="M66" s="1249">
        <f>SUM(M69:N71)</f>
        <v>0</v>
      </c>
      <c r="N66" s="1250"/>
      <c r="O66" s="943" t="s">
        <v>328</v>
      </c>
      <c r="P66" s="1117">
        <f>SUM(P69:Q71)</f>
        <v>0</v>
      </c>
      <c r="Q66" s="1118"/>
      <c r="R66" s="666" t="s">
        <v>328</v>
      </c>
      <c r="S66" s="1117">
        <f>SUM(S69:T71)</f>
        <v>0</v>
      </c>
      <c r="T66" s="1118"/>
      <c r="U66" s="666" t="s">
        <v>328</v>
      </c>
      <c r="V66" s="1117">
        <f>SUM(V69:W71)</f>
        <v>0</v>
      </c>
      <c r="W66" s="1118"/>
      <c r="X66" s="667" t="s">
        <v>328</v>
      </c>
      <c r="Y66" s="1308">
        <f>SUM(Y69:Z71)</f>
        <v>0</v>
      </c>
      <c r="Z66" s="1309"/>
      <c r="AA66" s="945" t="s">
        <v>329</v>
      </c>
      <c r="AB66" s="1199" t="s">
        <v>332</v>
      </c>
      <c r="AC66" s="1199"/>
      <c r="AD66" s="1271"/>
      <c r="AE66" s="1201" t="s">
        <v>332</v>
      </c>
      <c r="AF66" s="1199"/>
      <c r="AG66" s="1271"/>
      <c r="AH66" s="1201" t="s">
        <v>332</v>
      </c>
      <c r="AI66" s="1199"/>
      <c r="AJ66" s="1199"/>
      <c r="AK66" s="1199"/>
      <c r="AL66" s="1199"/>
      <c r="AM66" s="1271"/>
      <c r="AN66" s="1201" t="s">
        <v>332</v>
      </c>
      <c r="AO66" s="1199"/>
      <c r="AP66" s="1202"/>
      <c r="AQ66" s="1272"/>
      <c r="AR66" s="1273"/>
      <c r="AS66" s="948" t="s">
        <v>328</v>
      </c>
      <c r="AT66" s="1305">
        <f>ROUNDUP((AQ66*0.5),0)</f>
        <v>0</v>
      </c>
      <c r="AU66" s="1250"/>
      <c r="AV66" s="949" t="s">
        <v>328</v>
      </c>
      <c r="AW66" s="1201" t="s">
        <v>332</v>
      </c>
      <c r="AX66" s="1199"/>
      <c r="AY66" s="1271"/>
      <c r="AZ66" s="1201" t="s">
        <v>332</v>
      </c>
      <c r="BA66" s="1271"/>
      <c r="BB66" s="1201" t="s">
        <v>332</v>
      </c>
      <c r="BC66" s="1199"/>
      <c r="BD66" s="1199"/>
      <c r="BE66" s="1306" t="s">
        <v>332</v>
      </c>
      <c r="BF66" s="1307"/>
      <c r="BG66" s="1124"/>
      <c r="BH66" s="1115"/>
      <c r="BI66" s="1116"/>
      <c r="BJ66" s="659" t="s">
        <v>329</v>
      </c>
      <c r="BK66" s="1115"/>
      <c r="BL66" s="1296"/>
      <c r="BM66" s="659" t="s">
        <v>329</v>
      </c>
      <c r="BN66" s="1297"/>
      <c r="BO66" s="1297"/>
      <c r="BP66" s="1297"/>
      <c r="BQ66" s="1297"/>
      <c r="BR66" s="1297"/>
      <c r="BS66" s="1297"/>
      <c r="BT66" s="1297"/>
    </row>
    <row r="67" spans="1:72" s="566" customFormat="1" ht="14.5" customHeight="1">
      <c r="A67" s="1072"/>
      <c r="B67" s="1386"/>
      <c r="C67" s="1127" t="s">
        <v>670</v>
      </c>
      <c r="D67" s="1128"/>
      <c r="E67" s="1128"/>
      <c r="F67" s="1128"/>
      <c r="G67" s="1128"/>
      <c r="H67" s="1128"/>
      <c r="I67" s="1128"/>
      <c r="J67" s="1128"/>
      <c r="K67" s="1128"/>
      <c r="L67" s="1129"/>
      <c r="M67" s="1115"/>
      <c r="N67" s="1116"/>
      <c r="O67" s="664" t="s">
        <v>328</v>
      </c>
      <c r="P67" s="1115"/>
      <c r="Q67" s="1116"/>
      <c r="R67" s="664" t="s">
        <v>328</v>
      </c>
      <c r="S67" s="1115"/>
      <c r="T67" s="1116"/>
      <c r="U67" s="664" t="s">
        <v>328</v>
      </c>
      <c r="V67" s="1115"/>
      <c r="W67" s="1116"/>
      <c r="X67" s="669" t="s">
        <v>328</v>
      </c>
      <c r="Y67" s="1117">
        <f>M67+P67+S67+V67</f>
        <v>0</v>
      </c>
      <c r="Z67" s="1118"/>
      <c r="AA67" s="947" t="s">
        <v>329</v>
      </c>
      <c r="AB67" s="1299">
        <f>Y69</f>
        <v>0</v>
      </c>
      <c r="AC67" s="1299"/>
      <c r="AD67" s="1302" t="s">
        <v>835</v>
      </c>
      <c r="AE67" s="1201" t="s">
        <v>672</v>
      </c>
      <c r="AF67" s="1199"/>
      <c r="AG67" s="1271"/>
      <c r="AH67" s="1201" t="s">
        <v>672</v>
      </c>
      <c r="AI67" s="1199"/>
      <c r="AJ67" s="1199"/>
      <c r="AK67" s="1199"/>
      <c r="AL67" s="1199"/>
      <c r="AM67" s="1271"/>
      <c r="AN67" s="1201" t="s">
        <v>672</v>
      </c>
      <c r="AO67" s="1199"/>
      <c r="AP67" s="1202"/>
      <c r="AQ67" s="1293" t="s">
        <v>332</v>
      </c>
      <c r="AR67" s="1294"/>
      <c r="AS67" s="1295"/>
      <c r="AT67" s="1201" t="s">
        <v>332</v>
      </c>
      <c r="AU67" s="1199"/>
      <c r="AV67" s="1271"/>
      <c r="AW67" s="1201" t="s">
        <v>332</v>
      </c>
      <c r="AX67" s="1199"/>
      <c r="AY67" s="1271"/>
      <c r="AZ67" s="1201" t="s">
        <v>332</v>
      </c>
      <c r="BA67" s="1271"/>
      <c r="BB67" s="1201" t="s">
        <v>332</v>
      </c>
      <c r="BC67" s="1199"/>
      <c r="BD67" s="1199"/>
      <c r="BE67" s="1310">
        <f>ROUNDUP((AQ66*3/4),0)</f>
        <v>0</v>
      </c>
      <c r="BF67" s="1299"/>
      <c r="BG67" s="1302" t="s">
        <v>329</v>
      </c>
      <c r="BH67" s="1198" t="s">
        <v>332</v>
      </c>
      <c r="BI67" s="1199"/>
      <c r="BJ67" s="1200"/>
      <c r="BK67" s="1198" t="s">
        <v>332</v>
      </c>
      <c r="BL67" s="1199"/>
      <c r="BM67" s="1200"/>
      <c r="BN67" s="1297"/>
      <c r="BO67" s="1297"/>
      <c r="BP67" s="1297"/>
      <c r="BQ67" s="1297"/>
      <c r="BR67" s="1297"/>
      <c r="BS67" s="1297"/>
      <c r="BT67" s="1297"/>
    </row>
    <row r="68" spans="1:72" s="566" customFormat="1" ht="14.5" customHeight="1">
      <c r="A68" s="1072"/>
      <c r="B68" s="1386"/>
      <c r="C68" s="1127" t="s">
        <v>669</v>
      </c>
      <c r="D68" s="1128"/>
      <c r="E68" s="1128"/>
      <c r="F68" s="1128"/>
      <c r="G68" s="1128"/>
      <c r="H68" s="1128"/>
      <c r="I68" s="1128"/>
      <c r="J68" s="1128"/>
      <c r="K68" s="1128"/>
      <c r="L68" s="1129"/>
      <c r="M68" s="1115"/>
      <c r="N68" s="1116"/>
      <c r="O68" s="664" t="s">
        <v>328</v>
      </c>
      <c r="P68" s="1115"/>
      <c r="Q68" s="1116"/>
      <c r="R68" s="664" t="s">
        <v>328</v>
      </c>
      <c r="S68" s="1115"/>
      <c r="T68" s="1116"/>
      <c r="U68" s="664" t="s">
        <v>328</v>
      </c>
      <c r="V68" s="1115"/>
      <c r="W68" s="1116"/>
      <c r="X68" s="669" t="s">
        <v>328</v>
      </c>
      <c r="Y68" s="1117">
        <f>M68+P68+S68+V68</f>
        <v>0</v>
      </c>
      <c r="Z68" s="1118"/>
      <c r="AA68" s="947" t="s">
        <v>329</v>
      </c>
      <c r="AB68" s="1300"/>
      <c r="AC68" s="1300"/>
      <c r="AD68" s="1303"/>
      <c r="AE68" s="1201" t="s">
        <v>672</v>
      </c>
      <c r="AF68" s="1199"/>
      <c r="AG68" s="1271"/>
      <c r="AH68" s="1201" t="s">
        <v>672</v>
      </c>
      <c r="AI68" s="1199"/>
      <c r="AJ68" s="1199"/>
      <c r="AK68" s="1199"/>
      <c r="AL68" s="1199"/>
      <c r="AM68" s="1271"/>
      <c r="AN68" s="1201" t="s">
        <v>672</v>
      </c>
      <c r="AO68" s="1199"/>
      <c r="AP68" s="1202"/>
      <c r="AQ68" s="1293" t="s">
        <v>332</v>
      </c>
      <c r="AR68" s="1294"/>
      <c r="AS68" s="1295"/>
      <c r="AT68" s="1201" t="s">
        <v>332</v>
      </c>
      <c r="AU68" s="1199"/>
      <c r="AV68" s="1271"/>
      <c r="AW68" s="1201" t="s">
        <v>332</v>
      </c>
      <c r="AX68" s="1199"/>
      <c r="AY68" s="1271"/>
      <c r="AZ68" s="1201" t="s">
        <v>332</v>
      </c>
      <c r="BA68" s="1271"/>
      <c r="BB68" s="1201" t="s">
        <v>332</v>
      </c>
      <c r="BC68" s="1199"/>
      <c r="BD68" s="1199"/>
      <c r="BE68" s="1311"/>
      <c r="BF68" s="1300"/>
      <c r="BG68" s="1303"/>
      <c r="BH68" s="1198" t="s">
        <v>332</v>
      </c>
      <c r="BI68" s="1199"/>
      <c r="BJ68" s="1200"/>
      <c r="BK68" s="1198" t="s">
        <v>332</v>
      </c>
      <c r="BL68" s="1199"/>
      <c r="BM68" s="1200"/>
      <c r="BN68" s="1297"/>
      <c r="BO68" s="1297"/>
      <c r="BP68" s="1297"/>
      <c r="BQ68" s="1297"/>
      <c r="BR68" s="1297"/>
      <c r="BS68" s="1297"/>
      <c r="BT68" s="1297"/>
    </row>
    <row r="69" spans="1:72" s="566" customFormat="1" ht="14.5" customHeight="1">
      <c r="A69" s="1072"/>
      <c r="B69" s="1386"/>
      <c r="C69" s="665" t="s">
        <v>668</v>
      </c>
      <c r="D69" s="662"/>
      <c r="E69" s="662"/>
      <c r="F69" s="662"/>
      <c r="G69" s="662"/>
      <c r="H69" s="662"/>
      <c r="I69" s="662"/>
      <c r="J69" s="662"/>
      <c r="K69" s="662"/>
      <c r="L69" s="663"/>
      <c r="M69" s="1115">
        <f>SUM(M67:N68)</f>
        <v>0</v>
      </c>
      <c r="N69" s="1116"/>
      <c r="O69" s="664" t="s">
        <v>328</v>
      </c>
      <c r="P69" s="1115">
        <f>SUM(P67:Q68)</f>
        <v>0</v>
      </c>
      <c r="Q69" s="1116"/>
      <c r="R69" s="664" t="s">
        <v>328</v>
      </c>
      <c r="S69" s="1115">
        <f>SUM(S67:T68)</f>
        <v>0</v>
      </c>
      <c r="T69" s="1116"/>
      <c r="U69" s="664" t="s">
        <v>328</v>
      </c>
      <c r="V69" s="1115">
        <f>SUM(V67:W68)</f>
        <v>0</v>
      </c>
      <c r="W69" s="1116"/>
      <c r="X69" s="669" t="s">
        <v>328</v>
      </c>
      <c r="Y69" s="1117">
        <f>M69+P69+S69+V69</f>
        <v>0</v>
      </c>
      <c r="Z69" s="1118"/>
      <c r="AA69" s="947" t="s">
        <v>329</v>
      </c>
      <c r="AB69" s="1301"/>
      <c r="AC69" s="1301"/>
      <c r="AD69" s="1304"/>
      <c r="AE69" s="1201" t="s">
        <v>672</v>
      </c>
      <c r="AF69" s="1199"/>
      <c r="AG69" s="1271"/>
      <c r="AH69" s="1201" t="s">
        <v>672</v>
      </c>
      <c r="AI69" s="1199"/>
      <c r="AJ69" s="1199"/>
      <c r="AK69" s="1199"/>
      <c r="AL69" s="1199"/>
      <c r="AM69" s="1271"/>
      <c r="AN69" s="1201" t="s">
        <v>672</v>
      </c>
      <c r="AO69" s="1199"/>
      <c r="AP69" s="1202"/>
      <c r="AQ69" s="1293" t="s">
        <v>332</v>
      </c>
      <c r="AR69" s="1294"/>
      <c r="AS69" s="1295"/>
      <c r="AT69" s="1201" t="s">
        <v>332</v>
      </c>
      <c r="AU69" s="1199"/>
      <c r="AV69" s="1271"/>
      <c r="AW69" s="1201" t="s">
        <v>332</v>
      </c>
      <c r="AX69" s="1199"/>
      <c r="AY69" s="1271"/>
      <c r="AZ69" s="1201" t="s">
        <v>332</v>
      </c>
      <c r="BA69" s="1271"/>
      <c r="BB69" s="1201" t="s">
        <v>332</v>
      </c>
      <c r="BC69" s="1199"/>
      <c r="BD69" s="1199"/>
      <c r="BE69" s="1312"/>
      <c r="BF69" s="1301"/>
      <c r="BG69" s="1304"/>
      <c r="BH69" s="1198" t="s">
        <v>332</v>
      </c>
      <c r="BI69" s="1199"/>
      <c r="BJ69" s="1200"/>
      <c r="BK69" s="1198" t="s">
        <v>332</v>
      </c>
      <c r="BL69" s="1199"/>
      <c r="BM69" s="1200"/>
      <c r="BN69" s="1297"/>
      <c r="BO69" s="1297"/>
      <c r="BP69" s="1297"/>
      <c r="BQ69" s="1297"/>
      <c r="BR69" s="1297"/>
      <c r="BS69" s="1297"/>
      <c r="BT69" s="1297"/>
    </row>
    <row r="70" spans="1:72" s="566" customFormat="1" ht="14.5" customHeight="1">
      <c r="A70" s="1072"/>
      <c r="B70" s="1386"/>
      <c r="C70" s="1127" t="s">
        <v>667</v>
      </c>
      <c r="D70" s="1128"/>
      <c r="E70" s="1128"/>
      <c r="F70" s="1128"/>
      <c r="G70" s="1128"/>
      <c r="H70" s="1128"/>
      <c r="I70" s="1128"/>
      <c r="J70" s="1128"/>
      <c r="K70" s="1128"/>
      <c r="L70" s="1129"/>
      <c r="M70" s="1115"/>
      <c r="N70" s="1116"/>
      <c r="O70" s="664" t="s">
        <v>328</v>
      </c>
      <c r="P70" s="1115"/>
      <c r="Q70" s="1116"/>
      <c r="R70" s="664" t="s">
        <v>328</v>
      </c>
      <c r="S70" s="1115"/>
      <c r="T70" s="1116"/>
      <c r="U70" s="664" t="s">
        <v>328</v>
      </c>
      <c r="V70" s="1115"/>
      <c r="W70" s="1116"/>
      <c r="X70" s="669" t="s">
        <v>328</v>
      </c>
      <c r="Y70" s="1117">
        <f>M70+P70+S70+V70</f>
        <v>0</v>
      </c>
      <c r="Z70" s="1118"/>
      <c r="AA70" s="947" t="s">
        <v>329</v>
      </c>
      <c r="AB70" s="1184"/>
      <c r="AC70" s="1184"/>
      <c r="AD70" s="1313"/>
      <c r="AE70" s="1201" t="s">
        <v>672</v>
      </c>
      <c r="AF70" s="1199"/>
      <c r="AG70" s="1271"/>
      <c r="AH70" s="1201" t="s">
        <v>672</v>
      </c>
      <c r="AI70" s="1199"/>
      <c r="AJ70" s="1199"/>
      <c r="AK70" s="1199"/>
      <c r="AL70" s="1199"/>
      <c r="AM70" s="1271"/>
      <c r="AN70" s="1201" t="s">
        <v>672</v>
      </c>
      <c r="AO70" s="1199"/>
      <c r="AP70" s="1202"/>
      <c r="AQ70" s="1293" t="s">
        <v>332</v>
      </c>
      <c r="AR70" s="1294"/>
      <c r="AS70" s="1295"/>
      <c r="AT70" s="1201" t="s">
        <v>332</v>
      </c>
      <c r="AU70" s="1199"/>
      <c r="AV70" s="1271"/>
      <c r="AW70" s="1201" t="s">
        <v>332</v>
      </c>
      <c r="AX70" s="1199"/>
      <c r="AY70" s="1271"/>
      <c r="AZ70" s="1201" t="s">
        <v>332</v>
      </c>
      <c r="BA70" s="1271"/>
      <c r="BB70" s="1201" t="s">
        <v>332</v>
      </c>
      <c r="BC70" s="1199"/>
      <c r="BD70" s="1199"/>
      <c r="BE70" s="1183"/>
      <c r="BF70" s="1184"/>
      <c r="BG70" s="1315"/>
      <c r="BH70" s="1198" t="s">
        <v>332</v>
      </c>
      <c r="BI70" s="1199"/>
      <c r="BJ70" s="1200"/>
      <c r="BK70" s="1198" t="s">
        <v>332</v>
      </c>
      <c r="BL70" s="1199"/>
      <c r="BM70" s="1200"/>
      <c r="BN70" s="1297"/>
      <c r="BO70" s="1297"/>
      <c r="BP70" s="1297"/>
      <c r="BQ70" s="1297"/>
      <c r="BR70" s="1297"/>
      <c r="BS70" s="1297"/>
      <c r="BT70" s="1297"/>
    </row>
    <row r="71" spans="1:72" s="566" customFormat="1" ht="14.5" customHeight="1">
      <c r="A71" s="1072"/>
      <c r="B71" s="1386"/>
      <c r="C71" s="1127" t="s">
        <v>666</v>
      </c>
      <c r="D71" s="1128"/>
      <c r="E71" s="1128"/>
      <c r="F71" s="1128"/>
      <c r="G71" s="1128"/>
      <c r="H71" s="1128"/>
      <c r="I71" s="1128"/>
      <c r="J71" s="1128"/>
      <c r="K71" s="1128"/>
      <c r="L71" s="1129"/>
      <c r="M71" s="1115"/>
      <c r="N71" s="1116"/>
      <c r="O71" s="659" t="s">
        <v>328</v>
      </c>
      <c r="P71" s="1115"/>
      <c r="Q71" s="1116"/>
      <c r="R71" s="659" t="s">
        <v>328</v>
      </c>
      <c r="S71" s="1115"/>
      <c r="T71" s="1116"/>
      <c r="U71" s="659" t="s">
        <v>328</v>
      </c>
      <c r="V71" s="1115"/>
      <c r="W71" s="1116"/>
      <c r="X71" s="661" t="s">
        <v>328</v>
      </c>
      <c r="Y71" s="1117">
        <f>M71+P71+S71+V71</f>
        <v>0</v>
      </c>
      <c r="Z71" s="1118"/>
      <c r="AA71" s="671" t="s">
        <v>329</v>
      </c>
      <c r="AB71" s="1187"/>
      <c r="AC71" s="1187"/>
      <c r="AD71" s="1314"/>
      <c r="AE71" s="1201" t="s">
        <v>672</v>
      </c>
      <c r="AF71" s="1199"/>
      <c r="AG71" s="1271"/>
      <c r="AH71" s="1201" t="s">
        <v>672</v>
      </c>
      <c r="AI71" s="1199"/>
      <c r="AJ71" s="1199"/>
      <c r="AK71" s="1199"/>
      <c r="AL71" s="1199"/>
      <c r="AM71" s="1271"/>
      <c r="AN71" s="1201" t="s">
        <v>672</v>
      </c>
      <c r="AO71" s="1199"/>
      <c r="AP71" s="1202"/>
      <c r="AQ71" s="1293" t="s">
        <v>332</v>
      </c>
      <c r="AR71" s="1294"/>
      <c r="AS71" s="1295"/>
      <c r="AT71" s="1201" t="s">
        <v>332</v>
      </c>
      <c r="AU71" s="1199"/>
      <c r="AV71" s="1271"/>
      <c r="AW71" s="1201" t="s">
        <v>332</v>
      </c>
      <c r="AX71" s="1199"/>
      <c r="AY71" s="1271"/>
      <c r="AZ71" s="1201" t="s">
        <v>332</v>
      </c>
      <c r="BA71" s="1271"/>
      <c r="BB71" s="1201" t="s">
        <v>332</v>
      </c>
      <c r="BC71" s="1199"/>
      <c r="BD71" s="1199"/>
      <c r="BE71" s="1186"/>
      <c r="BF71" s="1187"/>
      <c r="BG71" s="1316"/>
      <c r="BH71" s="1198" t="s">
        <v>332</v>
      </c>
      <c r="BI71" s="1199"/>
      <c r="BJ71" s="1200"/>
      <c r="BK71" s="1198" t="s">
        <v>332</v>
      </c>
      <c r="BL71" s="1199"/>
      <c r="BM71" s="1200"/>
      <c r="BN71" s="1298"/>
      <c r="BO71" s="1298"/>
      <c r="BP71" s="1298"/>
      <c r="BQ71" s="1298"/>
      <c r="BR71" s="1298"/>
      <c r="BS71" s="1298"/>
      <c r="BT71" s="1298"/>
    </row>
    <row r="72" spans="1:72" s="566" customFormat="1" ht="14.5" customHeight="1">
      <c r="A72" s="1072"/>
      <c r="B72" s="1386"/>
      <c r="C72" s="1323" t="s">
        <v>671</v>
      </c>
      <c r="D72" s="1324"/>
      <c r="E72" s="1324"/>
      <c r="F72" s="1324"/>
      <c r="G72" s="1324"/>
      <c r="H72" s="1324"/>
      <c r="I72" s="1324"/>
      <c r="J72" s="1324"/>
      <c r="K72" s="1324"/>
      <c r="L72" s="1325"/>
      <c r="M72" s="1249">
        <f>SUM(M75:N77)</f>
        <v>0</v>
      </c>
      <c r="N72" s="1250"/>
      <c r="O72" s="950" t="s">
        <v>328</v>
      </c>
      <c r="P72" s="1117">
        <f>SUM(P75:Q77)</f>
        <v>0</v>
      </c>
      <c r="Q72" s="1118"/>
      <c r="R72" s="657" t="s">
        <v>328</v>
      </c>
      <c r="S72" s="1117">
        <f>SUM(S75:T77)</f>
        <v>0</v>
      </c>
      <c r="T72" s="1118"/>
      <c r="U72" s="657" t="s">
        <v>328</v>
      </c>
      <c r="V72" s="1117">
        <f>SUM(V75:W77)</f>
        <v>0</v>
      </c>
      <c r="W72" s="1118"/>
      <c r="X72" s="658" t="s">
        <v>328</v>
      </c>
      <c r="Y72" s="1308">
        <f>SUM(Y75:Z77)</f>
        <v>0</v>
      </c>
      <c r="Z72" s="1309"/>
      <c r="AA72" s="945" t="s">
        <v>329</v>
      </c>
      <c r="AB72" s="1199" t="s">
        <v>672</v>
      </c>
      <c r="AC72" s="1199"/>
      <c r="AD72" s="1271"/>
      <c r="AE72" s="1317">
        <f>SUM(AE75:AF77)</f>
        <v>0</v>
      </c>
      <c r="AF72" s="1318"/>
      <c r="AG72" s="951" t="s">
        <v>328</v>
      </c>
      <c r="AH72" s="1319">
        <f>SUM(AH75:AL77)</f>
        <v>0</v>
      </c>
      <c r="AI72" s="1320"/>
      <c r="AJ72" s="1320"/>
      <c r="AK72" s="1320"/>
      <c r="AL72" s="1320"/>
      <c r="AM72" s="953" t="s">
        <v>328</v>
      </c>
      <c r="AN72" s="1321">
        <f>SUM(AN75:AO77)</f>
        <v>0</v>
      </c>
      <c r="AO72" s="1322"/>
      <c r="AP72" s="954" t="s">
        <v>329</v>
      </c>
      <c r="AQ72" s="1272"/>
      <c r="AR72" s="1273"/>
      <c r="AS72" s="948" t="s">
        <v>328</v>
      </c>
      <c r="AT72" s="1305">
        <f>ROUNDUP((AQ72*0.5),0)</f>
        <v>0</v>
      </c>
      <c r="AU72" s="1250"/>
      <c r="AV72" s="942" t="s">
        <v>328</v>
      </c>
      <c r="AW72" s="1317">
        <f>ROUNDUP((AQ72*0.4),0)</f>
        <v>0</v>
      </c>
      <c r="AX72" s="1318"/>
      <c r="AY72" s="951" t="s">
        <v>328</v>
      </c>
      <c r="AZ72" s="952">
        <f>ROUND((AW72*0.5),0)</f>
        <v>0</v>
      </c>
      <c r="BA72" s="952" t="s">
        <v>329</v>
      </c>
      <c r="BB72" s="1326">
        <f>ROUND((AW72*0.5),0)</f>
        <v>0</v>
      </c>
      <c r="BC72" s="1327"/>
      <c r="BD72" s="954" t="s">
        <v>329</v>
      </c>
      <c r="BE72" s="1306" t="s">
        <v>332</v>
      </c>
      <c r="BF72" s="1307"/>
      <c r="BG72" s="1124"/>
      <c r="BH72" s="1115"/>
      <c r="BI72" s="1116"/>
      <c r="BJ72" s="659" t="s">
        <v>329</v>
      </c>
      <c r="BK72" s="1115"/>
      <c r="BL72" s="1296"/>
      <c r="BM72" s="659" t="s">
        <v>329</v>
      </c>
      <c r="BN72" s="1328"/>
      <c r="BO72" s="1328"/>
      <c r="BP72" s="1328"/>
      <c r="BQ72" s="1328"/>
      <c r="BR72" s="1328"/>
      <c r="BS72" s="1328"/>
      <c r="BT72" s="1328"/>
    </row>
    <row r="73" spans="1:72" s="566" customFormat="1" ht="14.5" customHeight="1">
      <c r="A73" s="1072"/>
      <c r="B73" s="1386"/>
      <c r="C73" s="1127" t="s">
        <v>670</v>
      </c>
      <c r="D73" s="1128"/>
      <c r="E73" s="1128"/>
      <c r="F73" s="1128"/>
      <c r="G73" s="1128"/>
      <c r="H73" s="1128"/>
      <c r="I73" s="1128"/>
      <c r="J73" s="1128"/>
      <c r="K73" s="1128"/>
      <c r="L73" s="1129"/>
      <c r="M73" s="1115"/>
      <c r="N73" s="1116"/>
      <c r="O73" s="664" t="s">
        <v>328</v>
      </c>
      <c r="P73" s="1115"/>
      <c r="Q73" s="1116"/>
      <c r="R73" s="664" t="s">
        <v>328</v>
      </c>
      <c r="S73" s="1115"/>
      <c r="T73" s="1116"/>
      <c r="U73" s="664" t="s">
        <v>328</v>
      </c>
      <c r="V73" s="1115"/>
      <c r="W73" s="1116"/>
      <c r="X73" s="669" t="s">
        <v>328</v>
      </c>
      <c r="Y73" s="1117">
        <f>M73+P73+S73+V73</f>
        <v>0</v>
      </c>
      <c r="Z73" s="1118"/>
      <c r="AA73" s="947" t="s">
        <v>329</v>
      </c>
      <c r="AB73" s="1299">
        <f>Y75</f>
        <v>0</v>
      </c>
      <c r="AC73" s="1299"/>
      <c r="AD73" s="1302" t="s">
        <v>835</v>
      </c>
      <c r="AE73" s="1330"/>
      <c r="AF73" s="1116"/>
      <c r="AG73" s="670" t="s">
        <v>328</v>
      </c>
      <c r="AH73" s="1330"/>
      <c r="AI73" s="1116"/>
      <c r="AJ73" s="1116"/>
      <c r="AK73" s="1116"/>
      <c r="AL73" s="1116"/>
      <c r="AM73" s="670" t="s">
        <v>328</v>
      </c>
      <c r="AN73" s="1331"/>
      <c r="AO73" s="1332"/>
      <c r="AP73" s="669" t="s">
        <v>329</v>
      </c>
      <c r="AQ73" s="1293" t="s">
        <v>332</v>
      </c>
      <c r="AR73" s="1294"/>
      <c r="AS73" s="1295"/>
      <c r="AT73" s="1201" t="s">
        <v>332</v>
      </c>
      <c r="AU73" s="1199"/>
      <c r="AV73" s="1271"/>
      <c r="AW73" s="1201" t="s">
        <v>332</v>
      </c>
      <c r="AX73" s="1199"/>
      <c r="AY73" s="1271"/>
      <c r="AZ73" s="1201" t="s">
        <v>332</v>
      </c>
      <c r="BA73" s="1271"/>
      <c r="BB73" s="1201" t="s">
        <v>332</v>
      </c>
      <c r="BC73" s="1199"/>
      <c r="BD73" s="1199"/>
      <c r="BE73" s="1310">
        <f>ROUNDUP((AQ72*3/4),0)</f>
        <v>0</v>
      </c>
      <c r="BF73" s="1299"/>
      <c r="BG73" s="1302" t="s">
        <v>329</v>
      </c>
      <c r="BH73" s="1198" t="s">
        <v>332</v>
      </c>
      <c r="BI73" s="1199"/>
      <c r="BJ73" s="1200"/>
      <c r="BK73" s="1198" t="s">
        <v>332</v>
      </c>
      <c r="BL73" s="1199"/>
      <c r="BM73" s="1200"/>
      <c r="BN73" s="1329"/>
      <c r="BO73" s="1329"/>
      <c r="BP73" s="1329"/>
      <c r="BQ73" s="1329"/>
      <c r="BR73" s="1329"/>
      <c r="BS73" s="1329"/>
      <c r="BT73" s="1329"/>
    </row>
    <row r="74" spans="1:72" s="566" customFormat="1" ht="14.5" customHeight="1">
      <c r="A74" s="1072"/>
      <c r="B74" s="1386"/>
      <c r="C74" s="1127" t="s">
        <v>669</v>
      </c>
      <c r="D74" s="1128"/>
      <c r="E74" s="1128"/>
      <c r="F74" s="1128"/>
      <c r="G74" s="1128"/>
      <c r="H74" s="1128"/>
      <c r="I74" s="1128"/>
      <c r="J74" s="1128"/>
      <c r="K74" s="1128"/>
      <c r="L74" s="1129"/>
      <c r="M74" s="1115"/>
      <c r="N74" s="1116"/>
      <c r="O74" s="664" t="s">
        <v>328</v>
      </c>
      <c r="P74" s="1115"/>
      <c r="Q74" s="1116"/>
      <c r="R74" s="664" t="s">
        <v>328</v>
      </c>
      <c r="S74" s="1115"/>
      <c r="T74" s="1116"/>
      <c r="U74" s="664" t="s">
        <v>328</v>
      </c>
      <c r="V74" s="1115"/>
      <c r="W74" s="1116"/>
      <c r="X74" s="669" t="s">
        <v>328</v>
      </c>
      <c r="Y74" s="1117">
        <f>M74+P74+S74+V74</f>
        <v>0</v>
      </c>
      <c r="Z74" s="1118"/>
      <c r="AA74" s="947" t="s">
        <v>329</v>
      </c>
      <c r="AB74" s="1300"/>
      <c r="AC74" s="1300"/>
      <c r="AD74" s="1303"/>
      <c r="AE74" s="1330"/>
      <c r="AF74" s="1116"/>
      <c r="AG74" s="670" t="s">
        <v>328</v>
      </c>
      <c r="AH74" s="1330"/>
      <c r="AI74" s="1116"/>
      <c r="AJ74" s="1116"/>
      <c r="AK74" s="1116"/>
      <c r="AL74" s="1116"/>
      <c r="AM74" s="670" t="s">
        <v>328</v>
      </c>
      <c r="AN74" s="1331"/>
      <c r="AO74" s="1332"/>
      <c r="AP74" s="669" t="s">
        <v>329</v>
      </c>
      <c r="AQ74" s="1293" t="s">
        <v>332</v>
      </c>
      <c r="AR74" s="1294"/>
      <c r="AS74" s="1295"/>
      <c r="AT74" s="1201" t="s">
        <v>332</v>
      </c>
      <c r="AU74" s="1199"/>
      <c r="AV74" s="1271"/>
      <c r="AW74" s="1201" t="s">
        <v>332</v>
      </c>
      <c r="AX74" s="1199"/>
      <c r="AY74" s="1271"/>
      <c r="AZ74" s="1201" t="s">
        <v>332</v>
      </c>
      <c r="BA74" s="1271"/>
      <c r="BB74" s="1201" t="s">
        <v>332</v>
      </c>
      <c r="BC74" s="1199"/>
      <c r="BD74" s="1199"/>
      <c r="BE74" s="1311"/>
      <c r="BF74" s="1300"/>
      <c r="BG74" s="1303"/>
      <c r="BH74" s="1198" t="s">
        <v>332</v>
      </c>
      <c r="BI74" s="1199"/>
      <c r="BJ74" s="1200"/>
      <c r="BK74" s="1198" t="s">
        <v>332</v>
      </c>
      <c r="BL74" s="1199"/>
      <c r="BM74" s="1200"/>
      <c r="BN74" s="1329"/>
      <c r="BO74" s="1329"/>
      <c r="BP74" s="1329"/>
      <c r="BQ74" s="1329"/>
      <c r="BR74" s="1329"/>
      <c r="BS74" s="1329"/>
      <c r="BT74" s="1329"/>
    </row>
    <row r="75" spans="1:72" s="566" customFormat="1" ht="14.5" customHeight="1">
      <c r="A75" s="1072"/>
      <c r="B75" s="1386"/>
      <c r="C75" s="665" t="s">
        <v>668</v>
      </c>
      <c r="D75" s="662"/>
      <c r="E75" s="662"/>
      <c r="F75" s="662"/>
      <c r="G75" s="662"/>
      <c r="H75" s="662"/>
      <c r="I75" s="662"/>
      <c r="J75" s="662"/>
      <c r="K75" s="662"/>
      <c r="L75" s="663"/>
      <c r="M75" s="1115">
        <f>SUM(M73:N74)</f>
        <v>0</v>
      </c>
      <c r="N75" s="1116"/>
      <c r="O75" s="664" t="s">
        <v>328</v>
      </c>
      <c r="P75" s="1115">
        <f>SUM(P73:Q74)</f>
        <v>0</v>
      </c>
      <c r="Q75" s="1116"/>
      <c r="R75" s="664" t="s">
        <v>328</v>
      </c>
      <c r="S75" s="1115">
        <f>SUM(S73:T74)</f>
        <v>0</v>
      </c>
      <c r="T75" s="1116"/>
      <c r="U75" s="664" t="s">
        <v>328</v>
      </c>
      <c r="V75" s="1115">
        <f>SUM(V73:W74)</f>
        <v>0</v>
      </c>
      <c r="W75" s="1116"/>
      <c r="X75" s="669" t="s">
        <v>328</v>
      </c>
      <c r="Y75" s="1117">
        <f>M75+P75+S75+V75</f>
        <v>0</v>
      </c>
      <c r="Z75" s="1118"/>
      <c r="AA75" s="947" t="s">
        <v>329</v>
      </c>
      <c r="AB75" s="1301"/>
      <c r="AC75" s="1301"/>
      <c r="AD75" s="1304"/>
      <c r="AE75" s="1330">
        <f>SUM(AE73:AF74)</f>
        <v>0</v>
      </c>
      <c r="AF75" s="1116"/>
      <c r="AG75" s="670" t="s">
        <v>328</v>
      </c>
      <c r="AH75" s="1330">
        <f>SUM(AH73:AL74)</f>
        <v>0</v>
      </c>
      <c r="AI75" s="1116"/>
      <c r="AJ75" s="1116"/>
      <c r="AK75" s="1116"/>
      <c r="AL75" s="1116"/>
      <c r="AM75" s="670" t="s">
        <v>328</v>
      </c>
      <c r="AN75" s="1331">
        <f>SUM(AN73:AO74)</f>
        <v>0</v>
      </c>
      <c r="AO75" s="1332"/>
      <c r="AP75" s="669" t="s">
        <v>329</v>
      </c>
      <c r="AQ75" s="1293" t="s">
        <v>332</v>
      </c>
      <c r="AR75" s="1294"/>
      <c r="AS75" s="1295"/>
      <c r="AT75" s="1201" t="s">
        <v>332</v>
      </c>
      <c r="AU75" s="1199"/>
      <c r="AV75" s="1271"/>
      <c r="AW75" s="1201" t="s">
        <v>332</v>
      </c>
      <c r="AX75" s="1199"/>
      <c r="AY75" s="1271"/>
      <c r="AZ75" s="1201" t="s">
        <v>332</v>
      </c>
      <c r="BA75" s="1271"/>
      <c r="BB75" s="1201" t="s">
        <v>332</v>
      </c>
      <c r="BC75" s="1199"/>
      <c r="BD75" s="1199"/>
      <c r="BE75" s="1312"/>
      <c r="BF75" s="1301"/>
      <c r="BG75" s="1304"/>
      <c r="BH75" s="1198" t="s">
        <v>332</v>
      </c>
      <c r="BI75" s="1199"/>
      <c r="BJ75" s="1200"/>
      <c r="BK75" s="1198" t="s">
        <v>332</v>
      </c>
      <c r="BL75" s="1199"/>
      <c r="BM75" s="1200"/>
      <c r="BN75" s="1329"/>
      <c r="BO75" s="1329"/>
      <c r="BP75" s="1329"/>
      <c r="BQ75" s="1329"/>
      <c r="BR75" s="1329"/>
      <c r="BS75" s="1329"/>
      <c r="BT75" s="1329"/>
    </row>
    <row r="76" spans="1:72" s="566" customFormat="1" ht="14.5" customHeight="1">
      <c r="A76" s="1072"/>
      <c r="B76" s="1386"/>
      <c r="C76" s="1127" t="s">
        <v>667</v>
      </c>
      <c r="D76" s="1128"/>
      <c r="E76" s="1128"/>
      <c r="F76" s="1128"/>
      <c r="G76" s="1128"/>
      <c r="H76" s="1128"/>
      <c r="I76" s="1128"/>
      <c r="J76" s="1128"/>
      <c r="K76" s="1128"/>
      <c r="L76" s="1129"/>
      <c r="M76" s="1115"/>
      <c r="N76" s="1116"/>
      <c r="O76" s="664" t="s">
        <v>328</v>
      </c>
      <c r="P76" s="1115"/>
      <c r="Q76" s="1116"/>
      <c r="R76" s="664" t="s">
        <v>328</v>
      </c>
      <c r="S76" s="1115"/>
      <c r="T76" s="1116"/>
      <c r="U76" s="664" t="s">
        <v>328</v>
      </c>
      <c r="V76" s="1115"/>
      <c r="W76" s="1116"/>
      <c r="X76" s="669" t="s">
        <v>328</v>
      </c>
      <c r="Y76" s="1117">
        <f>M76+P76+S76+V76</f>
        <v>0</v>
      </c>
      <c r="Z76" s="1118"/>
      <c r="AA76" s="947" t="s">
        <v>329</v>
      </c>
      <c r="AB76" s="1184"/>
      <c r="AC76" s="1184"/>
      <c r="AD76" s="1313"/>
      <c r="AE76" s="1330"/>
      <c r="AF76" s="1116"/>
      <c r="AG76" s="670" t="s">
        <v>328</v>
      </c>
      <c r="AH76" s="1330"/>
      <c r="AI76" s="1116"/>
      <c r="AJ76" s="1116"/>
      <c r="AK76" s="1116"/>
      <c r="AL76" s="1116"/>
      <c r="AM76" s="670" t="s">
        <v>328</v>
      </c>
      <c r="AN76" s="1331"/>
      <c r="AO76" s="1332"/>
      <c r="AP76" s="669" t="s">
        <v>329</v>
      </c>
      <c r="AQ76" s="1293" t="s">
        <v>332</v>
      </c>
      <c r="AR76" s="1294"/>
      <c r="AS76" s="1295"/>
      <c r="AT76" s="1201" t="s">
        <v>332</v>
      </c>
      <c r="AU76" s="1199"/>
      <c r="AV76" s="1271"/>
      <c r="AW76" s="1201" t="s">
        <v>332</v>
      </c>
      <c r="AX76" s="1199"/>
      <c r="AY76" s="1271"/>
      <c r="AZ76" s="1201" t="s">
        <v>332</v>
      </c>
      <c r="BA76" s="1271"/>
      <c r="BB76" s="1201" t="s">
        <v>332</v>
      </c>
      <c r="BC76" s="1199"/>
      <c r="BD76" s="1199"/>
      <c r="BE76" s="1183"/>
      <c r="BF76" s="1184"/>
      <c r="BG76" s="1315"/>
      <c r="BH76" s="1198" t="s">
        <v>332</v>
      </c>
      <c r="BI76" s="1199"/>
      <c r="BJ76" s="1200"/>
      <c r="BK76" s="1198" t="s">
        <v>332</v>
      </c>
      <c r="BL76" s="1199"/>
      <c r="BM76" s="1200"/>
      <c r="BN76" s="1329"/>
      <c r="BO76" s="1329"/>
      <c r="BP76" s="1329"/>
      <c r="BQ76" s="1329"/>
      <c r="BR76" s="1329"/>
      <c r="BS76" s="1329"/>
      <c r="BT76" s="1329"/>
    </row>
    <row r="77" spans="1:72" s="566" customFormat="1" ht="14.5" customHeight="1">
      <c r="A77" s="1072"/>
      <c r="B77" s="1386"/>
      <c r="C77" s="1127" t="s">
        <v>666</v>
      </c>
      <c r="D77" s="1128"/>
      <c r="E77" s="1128"/>
      <c r="F77" s="1128"/>
      <c r="G77" s="1128"/>
      <c r="H77" s="1128"/>
      <c r="I77" s="1128"/>
      <c r="J77" s="1128"/>
      <c r="K77" s="1128"/>
      <c r="L77" s="1129"/>
      <c r="M77" s="1115"/>
      <c r="N77" s="1116"/>
      <c r="O77" s="664" t="s">
        <v>328</v>
      </c>
      <c r="P77" s="1115"/>
      <c r="Q77" s="1116"/>
      <c r="R77" s="664" t="s">
        <v>328</v>
      </c>
      <c r="S77" s="1115"/>
      <c r="T77" s="1116"/>
      <c r="U77" s="664" t="s">
        <v>328</v>
      </c>
      <c r="V77" s="1115"/>
      <c r="W77" s="1116"/>
      <c r="X77" s="669" t="s">
        <v>328</v>
      </c>
      <c r="Y77" s="1117">
        <f>M77+P77+S77+V77</f>
        <v>0</v>
      </c>
      <c r="Z77" s="1118"/>
      <c r="AA77" s="671" t="s">
        <v>329</v>
      </c>
      <c r="AB77" s="1187"/>
      <c r="AC77" s="1187"/>
      <c r="AD77" s="1314"/>
      <c r="AE77" s="1330"/>
      <c r="AF77" s="1116"/>
      <c r="AG77" s="670" t="s">
        <v>328</v>
      </c>
      <c r="AH77" s="1330"/>
      <c r="AI77" s="1116"/>
      <c r="AJ77" s="1116"/>
      <c r="AK77" s="1116"/>
      <c r="AL77" s="1116"/>
      <c r="AM77" s="670" t="s">
        <v>328</v>
      </c>
      <c r="AN77" s="1331"/>
      <c r="AO77" s="1332"/>
      <c r="AP77" s="669" t="s">
        <v>329</v>
      </c>
      <c r="AQ77" s="1293" t="s">
        <v>332</v>
      </c>
      <c r="AR77" s="1294"/>
      <c r="AS77" s="1295"/>
      <c r="AT77" s="1201" t="s">
        <v>332</v>
      </c>
      <c r="AU77" s="1199"/>
      <c r="AV77" s="1271"/>
      <c r="AW77" s="1201" t="s">
        <v>332</v>
      </c>
      <c r="AX77" s="1199"/>
      <c r="AY77" s="1271"/>
      <c r="AZ77" s="1201" t="s">
        <v>332</v>
      </c>
      <c r="BA77" s="1271"/>
      <c r="BB77" s="1201" t="s">
        <v>332</v>
      </c>
      <c r="BC77" s="1199"/>
      <c r="BD77" s="1199"/>
      <c r="BE77" s="1186"/>
      <c r="BF77" s="1187"/>
      <c r="BG77" s="1316"/>
      <c r="BH77" s="1198" t="s">
        <v>332</v>
      </c>
      <c r="BI77" s="1199"/>
      <c r="BJ77" s="1200"/>
      <c r="BK77" s="1198" t="s">
        <v>332</v>
      </c>
      <c r="BL77" s="1199"/>
      <c r="BM77" s="1200"/>
      <c r="BN77" s="1329"/>
      <c r="BO77" s="1329"/>
      <c r="BP77" s="1329"/>
      <c r="BQ77" s="1329"/>
      <c r="BR77" s="1329"/>
      <c r="BS77" s="1329"/>
      <c r="BT77" s="1329"/>
    </row>
    <row r="78" spans="1:72" s="566" customFormat="1" ht="14.5" customHeight="1">
      <c r="A78" s="1072"/>
      <c r="B78" s="1386"/>
      <c r="C78" s="1195" t="s">
        <v>331</v>
      </c>
      <c r="D78" s="1196"/>
      <c r="E78" s="1196"/>
      <c r="F78" s="1196"/>
      <c r="G78" s="1196"/>
      <c r="H78" s="1196"/>
      <c r="I78" s="1196"/>
      <c r="J78" s="1196"/>
      <c r="K78" s="1196"/>
      <c r="L78" s="1197"/>
      <c r="M78" s="1198" t="s">
        <v>332</v>
      </c>
      <c r="N78" s="1199"/>
      <c r="O78" s="1200"/>
      <c r="P78" s="1198" t="s">
        <v>332</v>
      </c>
      <c r="Q78" s="1199"/>
      <c r="R78" s="1200"/>
      <c r="S78" s="1198" t="s">
        <v>332</v>
      </c>
      <c r="T78" s="1199"/>
      <c r="U78" s="1200"/>
      <c r="V78" s="1198" t="s">
        <v>332</v>
      </c>
      <c r="W78" s="1199"/>
      <c r="X78" s="1200"/>
      <c r="Y78" s="1198" t="s">
        <v>332</v>
      </c>
      <c r="Z78" s="1199"/>
      <c r="AA78" s="1199"/>
      <c r="AB78" s="1201" t="s">
        <v>332</v>
      </c>
      <c r="AC78" s="1199"/>
      <c r="AD78" s="1271"/>
      <c r="AE78" s="1201" t="s">
        <v>332</v>
      </c>
      <c r="AF78" s="1199"/>
      <c r="AG78" s="1271"/>
      <c r="AH78" s="1201" t="s">
        <v>332</v>
      </c>
      <c r="AI78" s="1199"/>
      <c r="AJ78" s="1199"/>
      <c r="AK78" s="1199"/>
      <c r="AL78" s="1199"/>
      <c r="AM78" s="918"/>
      <c r="AN78" s="1201" t="s">
        <v>332</v>
      </c>
      <c r="AO78" s="1199"/>
      <c r="AP78" s="1202"/>
      <c r="AQ78" s="1203"/>
      <c r="AR78" s="1116"/>
      <c r="AS78" s="668" t="s">
        <v>328</v>
      </c>
      <c r="AT78" s="1330">
        <f>ROUNDUP((AQ78*0.5),0)</f>
        <v>0</v>
      </c>
      <c r="AU78" s="1116"/>
      <c r="AV78" s="669" t="s">
        <v>328</v>
      </c>
      <c r="AW78" s="1201" t="s">
        <v>332</v>
      </c>
      <c r="AX78" s="1199"/>
      <c r="AY78" s="1271"/>
      <c r="AZ78" s="1201" t="s">
        <v>332</v>
      </c>
      <c r="BA78" s="1271"/>
      <c r="BB78" s="1201" t="s">
        <v>332</v>
      </c>
      <c r="BC78" s="1199"/>
      <c r="BD78" s="1199"/>
      <c r="BE78" s="1330">
        <f>ROUNDUP((AQ78*0.75),0)</f>
        <v>0</v>
      </c>
      <c r="BF78" s="1116"/>
      <c r="BG78" s="669" t="s">
        <v>328</v>
      </c>
      <c r="BH78" s="1198" t="s">
        <v>332</v>
      </c>
      <c r="BI78" s="1199"/>
      <c r="BJ78" s="1200"/>
      <c r="BK78" s="1198" t="s">
        <v>332</v>
      </c>
      <c r="BL78" s="1199"/>
      <c r="BM78" s="1200"/>
      <c r="BN78" s="1329"/>
      <c r="BO78" s="1329"/>
      <c r="BP78" s="1329"/>
      <c r="BQ78" s="1329"/>
      <c r="BR78" s="1329"/>
      <c r="BS78" s="1329"/>
      <c r="BT78" s="1329"/>
    </row>
    <row r="79" spans="1:72" s="566" customFormat="1" ht="14.5" customHeight="1">
      <c r="A79" s="1072"/>
      <c r="B79" s="1387"/>
      <c r="C79" s="1333" t="s">
        <v>323</v>
      </c>
      <c r="D79" s="1334"/>
      <c r="E79" s="1334"/>
      <c r="F79" s="1334"/>
      <c r="G79" s="1334"/>
      <c r="H79" s="1334"/>
      <c r="I79" s="1334"/>
      <c r="J79" s="1334"/>
      <c r="K79" s="1334"/>
      <c r="L79" s="1335"/>
      <c r="M79" s="1249">
        <f>SUM(M60,M66,M72)</f>
        <v>0</v>
      </c>
      <c r="N79" s="1250"/>
      <c r="O79" s="950" t="s">
        <v>328</v>
      </c>
      <c r="P79" s="1336">
        <f>SUM(P60,P66,P72)</f>
        <v>0</v>
      </c>
      <c r="Q79" s="1337"/>
      <c r="R79" s="627" t="s">
        <v>618</v>
      </c>
      <c r="S79" s="1336">
        <f>SUM(S60,S66,S72)</f>
        <v>0</v>
      </c>
      <c r="T79" s="1337"/>
      <c r="U79" s="627" t="s">
        <v>618</v>
      </c>
      <c r="V79" s="1336">
        <f>SUM(V60,V66,V72)</f>
        <v>0</v>
      </c>
      <c r="W79" s="1337"/>
      <c r="X79" s="609" t="s">
        <v>618</v>
      </c>
      <c r="Y79" s="1308">
        <f>SUM(Y60,Y66,Y72)</f>
        <v>0</v>
      </c>
      <c r="Z79" s="1309"/>
      <c r="AA79" s="955" t="s">
        <v>328</v>
      </c>
      <c r="AB79" s="1338">
        <f>SUM(AB60,AB66,AB72)</f>
        <v>0</v>
      </c>
      <c r="AC79" s="1339"/>
      <c r="AD79" s="957" t="s">
        <v>618</v>
      </c>
      <c r="AE79" s="1340">
        <f>SUM(AE72)</f>
        <v>0</v>
      </c>
      <c r="AF79" s="1337"/>
      <c r="AG79" s="626" t="s">
        <v>618</v>
      </c>
      <c r="AH79" s="1340">
        <f>SUM(AH72)</f>
        <v>0</v>
      </c>
      <c r="AI79" s="1337"/>
      <c r="AJ79" s="1337"/>
      <c r="AK79" s="1337"/>
      <c r="AL79" s="1337"/>
      <c r="AM79" s="609" t="s">
        <v>618</v>
      </c>
      <c r="AN79" s="1384">
        <f>SUM(AN72)</f>
        <v>0</v>
      </c>
      <c r="AO79" s="1385"/>
      <c r="AP79" s="609" t="s">
        <v>618</v>
      </c>
      <c r="AQ79" s="1272">
        <f>SUM(AQ60,AQ66,AQ72,AQ78)</f>
        <v>0</v>
      </c>
      <c r="AR79" s="1273"/>
      <c r="AS79" s="944" t="s">
        <v>618</v>
      </c>
      <c r="AT79" s="1305">
        <f>SUM(AT60,AT66,AT72,AT78)</f>
        <v>0</v>
      </c>
      <c r="AU79" s="1250"/>
      <c r="AV79" s="942" t="s">
        <v>328</v>
      </c>
      <c r="AW79" s="1340">
        <f>SUM(AW72)</f>
        <v>0</v>
      </c>
      <c r="AX79" s="1337"/>
      <c r="AY79" s="626" t="s">
        <v>618</v>
      </c>
      <c r="AZ79" s="609">
        <f>SUM(AZ72)</f>
        <v>0</v>
      </c>
      <c r="BA79" s="609" t="s">
        <v>628</v>
      </c>
      <c r="BB79" s="1340">
        <f>SUM(BB72)</f>
        <v>0</v>
      </c>
      <c r="BC79" s="1337"/>
      <c r="BD79" s="609" t="s">
        <v>329</v>
      </c>
      <c r="BE79" s="1338">
        <f>SUM(BE72)</f>
        <v>0</v>
      </c>
      <c r="BF79" s="1339"/>
      <c r="BG79" s="956" t="s">
        <v>329</v>
      </c>
      <c r="BH79" s="1336">
        <f>SUM(BH60,BH66,BH72)</f>
        <v>0</v>
      </c>
      <c r="BI79" s="1337"/>
      <c r="BJ79" s="627" t="s">
        <v>329</v>
      </c>
      <c r="BK79" s="1336">
        <f>SUM(BK60,BK66,BK72)</f>
        <v>0</v>
      </c>
      <c r="BL79" s="1337"/>
      <c r="BM79" s="627" t="s">
        <v>329</v>
      </c>
      <c r="BN79" s="1329"/>
      <c r="BO79" s="1329"/>
      <c r="BP79" s="1329"/>
      <c r="BQ79" s="1329"/>
      <c r="BR79" s="1329"/>
      <c r="BS79" s="1329"/>
      <c r="BT79" s="1329"/>
    </row>
    <row r="80" spans="1:72" ht="14.5" customHeight="1">
      <c r="A80" s="1072"/>
      <c r="B80" s="1041" t="s">
        <v>304</v>
      </c>
      <c r="C80" s="1356" t="s">
        <v>333</v>
      </c>
      <c r="D80" s="1357"/>
      <c r="E80" s="1357"/>
      <c r="F80" s="1357"/>
      <c r="G80" s="1357"/>
      <c r="H80" s="1357"/>
      <c r="I80" s="1357"/>
      <c r="J80" s="1357"/>
      <c r="K80" s="1357"/>
      <c r="L80" s="1358"/>
      <c r="M80" s="1365" t="s">
        <v>334</v>
      </c>
      <c r="N80" s="1366"/>
      <c r="O80" s="1366"/>
      <c r="P80" s="1366"/>
      <c r="Q80" s="1366"/>
      <c r="R80" s="1366"/>
      <c r="S80" s="1366"/>
      <c r="T80" s="1366"/>
      <c r="U80" s="1366"/>
      <c r="V80" s="1366"/>
      <c r="W80" s="1366"/>
      <c r="X80" s="1366"/>
      <c r="Y80" s="1366"/>
      <c r="Z80" s="1366"/>
      <c r="AA80" s="1366"/>
      <c r="AB80" s="1366"/>
      <c r="AC80" s="1366"/>
      <c r="AD80" s="1366"/>
      <c r="AE80" s="1366"/>
      <c r="AF80" s="1366"/>
      <c r="AG80" s="1366"/>
      <c r="AH80" s="1366"/>
      <c r="AI80" s="1366"/>
      <c r="AJ80" s="1366"/>
      <c r="AK80" s="1366"/>
      <c r="AL80" s="1366"/>
      <c r="AM80" s="1366"/>
      <c r="AN80" s="1366"/>
      <c r="AO80" s="1366"/>
      <c r="AP80" s="1366"/>
      <c r="AQ80" s="1366"/>
      <c r="AR80" s="1366"/>
      <c r="AS80" s="1366"/>
      <c r="AT80" s="1366"/>
      <c r="AU80" s="1366"/>
      <c r="AV80" s="1366"/>
      <c r="AW80" s="1366"/>
      <c r="AX80" s="1366"/>
      <c r="AY80" s="1366"/>
      <c r="AZ80" s="1366"/>
      <c r="BA80" s="1366"/>
      <c r="BB80" s="1366"/>
      <c r="BC80" s="1366"/>
      <c r="BD80" s="1366"/>
      <c r="BE80" s="1348" t="s">
        <v>325</v>
      </c>
      <c r="BF80" s="1367"/>
      <c r="BG80" s="1368"/>
      <c r="BH80" s="1341" t="s">
        <v>317</v>
      </c>
      <c r="BI80" s="1345"/>
      <c r="BJ80" s="1345"/>
      <c r="BK80" s="1375"/>
      <c r="BL80" s="1381" t="s">
        <v>627</v>
      </c>
      <c r="BM80" s="1381"/>
      <c r="BN80" s="1381"/>
      <c r="BO80" s="1381"/>
      <c r="BP80" s="1381"/>
      <c r="BQ80" s="1381"/>
      <c r="BR80" s="1381"/>
      <c r="BS80" s="1382"/>
      <c r="BT80" s="1382"/>
    </row>
    <row r="81" spans="1:72" ht="9" customHeight="1">
      <c r="A81" s="1072"/>
      <c r="B81" s="1064"/>
      <c r="C81" s="1359"/>
      <c r="D81" s="1360"/>
      <c r="E81" s="1360"/>
      <c r="F81" s="1360"/>
      <c r="G81" s="1360"/>
      <c r="H81" s="1360"/>
      <c r="I81" s="1360"/>
      <c r="J81" s="1360"/>
      <c r="K81" s="1360"/>
      <c r="L81" s="1361"/>
      <c r="M81" s="1341" t="s">
        <v>836</v>
      </c>
      <c r="N81" s="1269"/>
      <c r="O81" s="1269"/>
      <c r="P81" s="1269"/>
      <c r="Q81" s="1269"/>
      <c r="R81" s="600"/>
      <c r="S81" s="591"/>
      <c r="T81" s="591"/>
      <c r="U81" s="591"/>
      <c r="V81" s="592"/>
      <c r="W81" s="1341" t="s">
        <v>837</v>
      </c>
      <c r="X81" s="1269"/>
      <c r="Y81" s="1269"/>
      <c r="Z81" s="1269"/>
      <c r="AA81" s="1270"/>
      <c r="AB81" s="1341" t="s">
        <v>323</v>
      </c>
      <c r="AC81" s="1269"/>
      <c r="AD81" s="1269"/>
      <c r="AE81" s="1269"/>
      <c r="AF81" s="1269"/>
      <c r="AG81" s="1344" t="s">
        <v>624</v>
      </c>
      <c r="AH81" s="1345"/>
      <c r="AI81" s="1345"/>
      <c r="AJ81" s="1345"/>
      <c r="AK81" s="1345"/>
      <c r="AL81" s="600"/>
      <c r="AM81" s="591"/>
      <c r="AN81" s="591"/>
      <c r="AO81" s="591"/>
      <c r="AP81" s="591"/>
      <c r="AQ81" s="591"/>
      <c r="AR81" s="591"/>
      <c r="AS81" s="592"/>
      <c r="AT81" s="1254" t="s">
        <v>838</v>
      </c>
      <c r="AU81" s="1345"/>
      <c r="AV81" s="1345"/>
      <c r="AW81" s="1345"/>
      <c r="AX81" s="1345"/>
      <c r="AY81" s="1345"/>
      <c r="AZ81" s="1348" t="s">
        <v>336</v>
      </c>
      <c r="BA81" s="1254"/>
      <c r="BB81" s="1254"/>
      <c r="BC81" s="1254"/>
      <c r="BD81" s="1254"/>
      <c r="BE81" s="1369"/>
      <c r="BF81" s="1370"/>
      <c r="BG81" s="1371"/>
      <c r="BH81" s="1376"/>
      <c r="BI81" s="1377"/>
      <c r="BJ81" s="1377"/>
      <c r="BK81" s="1378"/>
      <c r="BL81" s="1381"/>
      <c r="BM81" s="1381"/>
      <c r="BN81" s="1381"/>
      <c r="BO81" s="1381"/>
      <c r="BP81" s="1381"/>
      <c r="BQ81" s="1381"/>
      <c r="BR81" s="1381"/>
      <c r="BS81" s="1382"/>
      <c r="BT81" s="1382"/>
    </row>
    <row r="82" spans="1:72" ht="14.5" customHeight="1">
      <c r="A82" s="1072"/>
      <c r="B82" s="1064"/>
      <c r="C82" s="1362"/>
      <c r="D82" s="1363"/>
      <c r="E82" s="1363"/>
      <c r="F82" s="1363"/>
      <c r="G82" s="1363"/>
      <c r="H82" s="1363"/>
      <c r="I82" s="1363"/>
      <c r="J82" s="1363"/>
      <c r="K82" s="1363"/>
      <c r="L82" s="1364"/>
      <c r="M82" s="1342"/>
      <c r="N82" s="1343"/>
      <c r="O82" s="1343"/>
      <c r="P82" s="1343"/>
      <c r="Q82" s="1343"/>
      <c r="R82" s="1350" t="s">
        <v>326</v>
      </c>
      <c r="S82" s="1351"/>
      <c r="T82" s="1351"/>
      <c r="U82" s="1351"/>
      <c r="V82" s="1352"/>
      <c r="W82" s="1342"/>
      <c r="X82" s="1343"/>
      <c r="Y82" s="1343"/>
      <c r="Z82" s="1343"/>
      <c r="AA82" s="1383"/>
      <c r="AB82" s="1342"/>
      <c r="AC82" s="1343"/>
      <c r="AD82" s="1343"/>
      <c r="AE82" s="1343"/>
      <c r="AF82" s="1343"/>
      <c r="AG82" s="1346"/>
      <c r="AH82" s="1347"/>
      <c r="AI82" s="1347"/>
      <c r="AJ82" s="1347"/>
      <c r="AK82" s="1347"/>
      <c r="AL82" s="1350" t="s">
        <v>326</v>
      </c>
      <c r="AM82" s="1353"/>
      <c r="AN82" s="1353"/>
      <c r="AO82" s="1353"/>
      <c r="AP82" s="1353"/>
      <c r="AQ82" s="1353"/>
      <c r="AR82" s="1354"/>
      <c r="AS82" s="1355"/>
      <c r="AT82" s="1347"/>
      <c r="AU82" s="1347"/>
      <c r="AV82" s="1347"/>
      <c r="AW82" s="1347"/>
      <c r="AX82" s="1347"/>
      <c r="AY82" s="1347"/>
      <c r="AZ82" s="1349"/>
      <c r="BA82" s="1258"/>
      <c r="BB82" s="1258"/>
      <c r="BC82" s="1258"/>
      <c r="BD82" s="1258"/>
      <c r="BE82" s="1372"/>
      <c r="BF82" s="1373"/>
      <c r="BG82" s="1374"/>
      <c r="BH82" s="1379"/>
      <c r="BI82" s="1347"/>
      <c r="BJ82" s="1347"/>
      <c r="BK82" s="1380"/>
      <c r="BL82" s="1381"/>
      <c r="BM82" s="1381"/>
      <c r="BN82" s="1381"/>
      <c r="BO82" s="1381"/>
      <c r="BP82" s="1381"/>
      <c r="BQ82" s="1381"/>
      <c r="BR82" s="1381"/>
      <c r="BS82" s="1382"/>
      <c r="BT82" s="1382"/>
    </row>
    <row r="83" spans="1:72" s="566" customFormat="1" ht="14.5" customHeight="1">
      <c r="A83" s="1072"/>
      <c r="B83" s="1042"/>
      <c r="C83" s="1412" t="s">
        <v>306</v>
      </c>
      <c r="D83" s="1413"/>
      <c r="E83" s="1413"/>
      <c r="F83" s="1413"/>
      <c r="G83" s="1413"/>
      <c r="H83" s="1413"/>
      <c r="I83" s="1413"/>
      <c r="J83" s="1413"/>
      <c r="K83" s="1413"/>
      <c r="L83" s="1414"/>
      <c r="M83" s="1407"/>
      <c r="N83" s="1406"/>
      <c r="O83" s="1406"/>
      <c r="P83" s="1406"/>
      <c r="Q83" s="603" t="s">
        <v>329</v>
      </c>
      <c r="R83" s="1405"/>
      <c r="S83" s="1406"/>
      <c r="T83" s="1406"/>
      <c r="U83" s="1406"/>
      <c r="V83" s="604" t="s">
        <v>329</v>
      </c>
      <c r="W83" s="1407"/>
      <c r="X83" s="1406"/>
      <c r="Y83" s="1406"/>
      <c r="Z83" s="1406"/>
      <c r="AA83" s="604" t="s">
        <v>329</v>
      </c>
      <c r="AB83" s="1407">
        <v>0</v>
      </c>
      <c r="AC83" s="1406"/>
      <c r="AD83" s="1406"/>
      <c r="AE83" s="1406"/>
      <c r="AF83" s="603" t="s">
        <v>329</v>
      </c>
      <c r="AG83" s="1408"/>
      <c r="AH83" s="1404"/>
      <c r="AI83" s="1404"/>
      <c r="AJ83" s="1404"/>
      <c r="AK83" s="603" t="s">
        <v>329</v>
      </c>
      <c r="AL83" s="1405">
        <f>ROUNDUP((AG83*2/3),0)</f>
        <v>0</v>
      </c>
      <c r="AM83" s="1409"/>
      <c r="AN83" s="1409"/>
      <c r="AO83" s="1409"/>
      <c r="AP83" s="1409"/>
      <c r="AQ83" s="1409"/>
      <c r="AR83" s="1406" t="s">
        <v>329</v>
      </c>
      <c r="AS83" s="1410"/>
      <c r="AT83" s="1407"/>
      <c r="AU83" s="1406"/>
      <c r="AV83" s="1406"/>
      <c r="AW83" s="1406"/>
      <c r="AX83" s="1406"/>
      <c r="AY83" s="605" t="s">
        <v>329</v>
      </c>
      <c r="AZ83" s="1198"/>
      <c r="BA83" s="1199"/>
      <c r="BB83" s="1199"/>
      <c r="BC83" s="1411" t="s">
        <v>329</v>
      </c>
      <c r="BD83" s="1411"/>
      <c r="BE83" s="1407"/>
      <c r="BF83" s="1406"/>
      <c r="BG83" s="625" t="s">
        <v>329</v>
      </c>
      <c r="BH83" s="1397"/>
      <c r="BI83" s="1398"/>
      <c r="BJ83" s="1398"/>
      <c r="BK83" s="884" t="s">
        <v>618</v>
      </c>
      <c r="BL83" s="1399"/>
      <c r="BM83" s="1399"/>
      <c r="BN83" s="1399"/>
      <c r="BO83" s="1399"/>
      <c r="BP83" s="1399"/>
      <c r="BQ83" s="1399"/>
      <c r="BR83" s="1399"/>
      <c r="BS83" s="1382"/>
      <c r="BT83" s="1382"/>
    </row>
    <row r="84" spans="1:72" s="566" customFormat="1" ht="14.5" customHeight="1">
      <c r="A84" s="1072"/>
      <c r="B84" s="1042"/>
      <c r="C84" s="1400" t="s">
        <v>307</v>
      </c>
      <c r="D84" s="1401"/>
      <c r="E84" s="1401"/>
      <c r="F84" s="1401"/>
      <c r="G84" s="1401"/>
      <c r="H84" s="1401"/>
      <c r="I84" s="1401"/>
      <c r="J84" s="1401"/>
      <c r="K84" s="1401"/>
      <c r="L84" s="1402"/>
      <c r="M84" s="1403"/>
      <c r="N84" s="1404"/>
      <c r="O84" s="1404"/>
      <c r="P84" s="1404"/>
      <c r="Q84" s="603" t="s">
        <v>329</v>
      </c>
      <c r="R84" s="1405"/>
      <c r="S84" s="1406"/>
      <c r="T84" s="1406"/>
      <c r="U84" s="1406"/>
      <c r="V84" s="604" t="s">
        <v>329</v>
      </c>
      <c r="W84" s="1407"/>
      <c r="X84" s="1406"/>
      <c r="Y84" s="1406"/>
      <c r="Z84" s="1406"/>
      <c r="AA84" s="604" t="s">
        <v>329</v>
      </c>
      <c r="AB84" s="1407">
        <v>0</v>
      </c>
      <c r="AC84" s="1406"/>
      <c r="AD84" s="1406"/>
      <c r="AE84" s="1406"/>
      <c r="AF84" s="603" t="s">
        <v>329</v>
      </c>
      <c r="AG84" s="1408"/>
      <c r="AH84" s="1404"/>
      <c r="AI84" s="1404"/>
      <c r="AJ84" s="1404"/>
      <c r="AK84" s="603" t="s">
        <v>329</v>
      </c>
      <c r="AL84" s="1405">
        <f>ROUNDUP((AG84*2/3),0)</f>
        <v>0</v>
      </c>
      <c r="AM84" s="1409"/>
      <c r="AN84" s="1409"/>
      <c r="AO84" s="1409"/>
      <c r="AP84" s="1409"/>
      <c r="AQ84" s="1409"/>
      <c r="AR84" s="1406" t="s">
        <v>329</v>
      </c>
      <c r="AS84" s="1410"/>
      <c r="AT84" s="1403"/>
      <c r="AU84" s="1404"/>
      <c r="AV84" s="1404"/>
      <c r="AW84" s="1404"/>
      <c r="AX84" s="1404"/>
      <c r="AY84" s="605" t="s">
        <v>766</v>
      </c>
      <c r="AZ84" s="1198"/>
      <c r="BA84" s="1199"/>
      <c r="BB84" s="1199"/>
      <c r="BC84" s="1411" t="s">
        <v>329</v>
      </c>
      <c r="BD84" s="1411"/>
      <c r="BE84" s="1415"/>
      <c r="BF84" s="1416"/>
      <c r="BG84" s="625" t="s">
        <v>329</v>
      </c>
      <c r="BH84" s="1397"/>
      <c r="BI84" s="1398"/>
      <c r="BJ84" s="1398"/>
      <c r="BK84" s="884" t="s">
        <v>618</v>
      </c>
      <c r="BL84" s="1399"/>
      <c r="BM84" s="1399"/>
      <c r="BN84" s="1399"/>
      <c r="BO84" s="1399"/>
      <c r="BP84" s="1399"/>
      <c r="BQ84" s="1399"/>
      <c r="BR84" s="1399"/>
      <c r="BS84" s="1382"/>
      <c r="BT84" s="1382"/>
    </row>
    <row r="85" spans="1:72" s="566" customFormat="1" ht="14.5" customHeight="1">
      <c r="A85" s="1072"/>
      <c r="B85" s="1043"/>
      <c r="C85" s="1333" t="s">
        <v>323</v>
      </c>
      <c r="D85" s="1334"/>
      <c r="E85" s="1334"/>
      <c r="F85" s="1334"/>
      <c r="G85" s="1334"/>
      <c r="H85" s="1334"/>
      <c r="I85" s="1334"/>
      <c r="J85" s="1334"/>
      <c r="K85" s="1334"/>
      <c r="L85" s="1335"/>
      <c r="M85" s="1336">
        <f>SUM(M83:P84)</f>
        <v>0</v>
      </c>
      <c r="N85" s="1337"/>
      <c r="O85" s="1337"/>
      <c r="P85" s="1337"/>
      <c r="Q85" s="611" t="s">
        <v>329</v>
      </c>
      <c r="R85" s="1417">
        <f>SUM(R83:U84)</f>
        <v>0</v>
      </c>
      <c r="S85" s="1418"/>
      <c r="T85" s="1418"/>
      <c r="U85" s="1418"/>
      <c r="V85" s="610" t="s">
        <v>329</v>
      </c>
      <c r="W85" s="1419">
        <f>SUM(W83:Z84)</f>
        <v>0</v>
      </c>
      <c r="X85" s="1418"/>
      <c r="Y85" s="1418"/>
      <c r="Z85" s="1418"/>
      <c r="AA85" s="610" t="s">
        <v>329</v>
      </c>
      <c r="AB85" s="1419">
        <f>SUM(AB83:AE84)</f>
        <v>0</v>
      </c>
      <c r="AC85" s="1418"/>
      <c r="AD85" s="1418"/>
      <c r="AE85" s="1418"/>
      <c r="AF85" s="611" t="s">
        <v>329</v>
      </c>
      <c r="AG85" s="1434">
        <f>SUM(AG83:AJ84)</f>
        <v>0</v>
      </c>
      <c r="AH85" s="1418"/>
      <c r="AI85" s="1418"/>
      <c r="AJ85" s="1418"/>
      <c r="AK85" s="611" t="s">
        <v>329</v>
      </c>
      <c r="AL85" s="1417">
        <f>SUM(AL83:AR84)</f>
        <v>0</v>
      </c>
      <c r="AM85" s="1409"/>
      <c r="AN85" s="1409"/>
      <c r="AO85" s="1409"/>
      <c r="AP85" s="1409"/>
      <c r="AQ85" s="1409"/>
      <c r="AR85" s="1418" t="s">
        <v>329</v>
      </c>
      <c r="AS85" s="1410"/>
      <c r="AT85" s="1419">
        <f>SUM(AT83:AX84)</f>
        <v>0</v>
      </c>
      <c r="AU85" s="1418"/>
      <c r="AV85" s="1418"/>
      <c r="AW85" s="1418"/>
      <c r="AX85" s="1418"/>
      <c r="AY85" s="609" t="s">
        <v>329</v>
      </c>
      <c r="AZ85" s="1419">
        <f>SUM(AZ83:AZ84)</f>
        <v>0</v>
      </c>
      <c r="BA85" s="1409"/>
      <c r="BB85" s="1409"/>
      <c r="BC85" s="1435" t="s">
        <v>835</v>
      </c>
      <c r="BD85" s="1436"/>
      <c r="BE85" s="1420">
        <f>SUM(BE83:BF84)</f>
        <v>0</v>
      </c>
      <c r="BF85" s="1421"/>
      <c r="BG85" s="958" t="s">
        <v>328</v>
      </c>
      <c r="BH85" s="1422">
        <f>SUM(BH83:BJ84)</f>
        <v>0</v>
      </c>
      <c r="BI85" s="1423"/>
      <c r="BJ85" s="1423"/>
      <c r="BK85" s="959" t="s">
        <v>328</v>
      </c>
      <c r="BL85" s="1399"/>
      <c r="BM85" s="1399"/>
      <c r="BN85" s="1399"/>
      <c r="BO85" s="1399"/>
      <c r="BP85" s="1399"/>
      <c r="BQ85" s="1399"/>
      <c r="BR85" s="1399"/>
      <c r="BS85" s="1382"/>
      <c r="BT85" s="1382"/>
    </row>
    <row r="86" spans="1:72" ht="14.5" customHeight="1">
      <c r="A86" s="1072"/>
      <c r="B86" s="1041" t="s">
        <v>623</v>
      </c>
      <c r="C86" s="1356" t="s">
        <v>333</v>
      </c>
      <c r="D86" s="1425"/>
      <c r="E86" s="1425"/>
      <c r="F86" s="1425"/>
      <c r="G86" s="1425"/>
      <c r="H86" s="1425"/>
      <c r="I86" s="1425"/>
      <c r="J86" s="1425"/>
      <c r="K86" s="1425"/>
      <c r="L86" s="1426"/>
      <c r="M86" s="1356" t="s">
        <v>337</v>
      </c>
      <c r="N86" s="1425"/>
      <c r="O86" s="1425"/>
      <c r="P86" s="1425"/>
      <c r="Q86" s="1425"/>
      <c r="R86" s="1425"/>
      <c r="S86" s="1425"/>
      <c r="T86" s="1425"/>
      <c r="U86" s="1425"/>
      <c r="V86" s="1425"/>
      <c r="W86" s="1425"/>
      <c r="X86" s="1425"/>
      <c r="Y86" s="1425"/>
      <c r="Z86" s="1425"/>
      <c r="AA86" s="1425"/>
      <c r="AB86" s="1425"/>
      <c r="AC86" s="1425"/>
      <c r="AD86" s="1425"/>
      <c r="AE86" s="1425"/>
      <c r="AF86" s="1425"/>
      <c r="AG86" s="1425"/>
      <c r="AH86" s="1425"/>
      <c r="AI86" s="1425"/>
      <c r="AJ86" s="1425"/>
      <c r="AK86" s="1425"/>
      <c r="AL86" s="1425"/>
      <c r="AM86" s="1425"/>
      <c r="AN86" s="1425"/>
      <c r="AO86" s="1425"/>
      <c r="AP86" s="1425"/>
      <c r="AQ86" s="1425"/>
      <c r="AR86" s="1425"/>
      <c r="AS86" s="1425"/>
      <c r="AT86" s="1425"/>
      <c r="AU86" s="1425"/>
      <c r="AV86" s="1425"/>
      <c r="AW86" s="1425"/>
      <c r="AX86" s="1425"/>
      <c r="AY86" s="1425"/>
      <c r="AZ86" s="537"/>
      <c r="BA86" s="537"/>
      <c r="BB86" s="537"/>
      <c r="BC86" s="537"/>
      <c r="BD86" s="537"/>
      <c r="BE86" s="1348" t="s">
        <v>325</v>
      </c>
      <c r="BF86" s="1367"/>
      <c r="BG86" s="1368"/>
      <c r="BH86" s="1341" t="s">
        <v>317</v>
      </c>
      <c r="BI86" s="1345"/>
      <c r="BJ86" s="1345"/>
      <c r="BK86" s="1375"/>
      <c r="BL86" s="1381" t="s">
        <v>622</v>
      </c>
      <c r="BM86" s="1381"/>
      <c r="BN86" s="1381"/>
      <c r="BO86" s="1381"/>
      <c r="BP86" s="1381"/>
      <c r="BQ86" s="1381"/>
      <c r="BR86" s="1381"/>
      <c r="BS86" s="1382"/>
      <c r="BT86" s="1382"/>
    </row>
    <row r="87" spans="1:72" ht="9" customHeight="1">
      <c r="A87" s="1072"/>
      <c r="B87" s="1064"/>
      <c r="C87" s="1359"/>
      <c r="D87" s="1427"/>
      <c r="E87" s="1427"/>
      <c r="F87" s="1427"/>
      <c r="G87" s="1427"/>
      <c r="H87" s="1427"/>
      <c r="I87" s="1427"/>
      <c r="J87" s="1427"/>
      <c r="K87" s="1427"/>
      <c r="L87" s="1428"/>
      <c r="M87" s="1341" t="s">
        <v>621</v>
      </c>
      <c r="N87" s="1345"/>
      <c r="O87" s="1345"/>
      <c r="P87" s="1345"/>
      <c r="Q87" s="1345"/>
      <c r="R87" s="601"/>
      <c r="S87" s="591"/>
      <c r="T87" s="591"/>
      <c r="U87" s="591"/>
      <c r="V87" s="591"/>
      <c r="W87" s="600"/>
      <c r="X87" s="591"/>
      <c r="Y87" s="591"/>
      <c r="Z87" s="591"/>
      <c r="AA87" s="591"/>
      <c r="AB87" s="601"/>
      <c r="AC87" s="591"/>
      <c r="AD87" s="591"/>
      <c r="AE87" s="591"/>
      <c r="AF87" s="591"/>
      <c r="AG87" s="1344" t="s">
        <v>324</v>
      </c>
      <c r="AH87" s="1345"/>
      <c r="AI87" s="1345"/>
      <c r="AJ87" s="1345"/>
      <c r="AK87" s="1345"/>
      <c r="AL87" s="600"/>
      <c r="AM87" s="591"/>
      <c r="AN87" s="591"/>
      <c r="AO87" s="591"/>
      <c r="AP87" s="591"/>
      <c r="AQ87" s="591"/>
      <c r="AR87" s="591"/>
      <c r="AS87" s="591"/>
      <c r="AT87" s="616"/>
      <c r="AU87" s="600"/>
      <c r="AV87" s="600"/>
      <c r="AW87" s="600"/>
      <c r="AX87" s="600"/>
      <c r="AY87" s="600"/>
      <c r="AZ87" s="616"/>
      <c r="BA87" s="616"/>
      <c r="BB87" s="616"/>
      <c r="BC87" s="616"/>
      <c r="BD87" s="616"/>
      <c r="BE87" s="1369"/>
      <c r="BF87" s="1370"/>
      <c r="BG87" s="1371"/>
      <c r="BH87" s="1376"/>
      <c r="BI87" s="1377"/>
      <c r="BJ87" s="1377"/>
      <c r="BK87" s="1378"/>
      <c r="BL87" s="1381"/>
      <c r="BM87" s="1381"/>
      <c r="BN87" s="1381"/>
      <c r="BO87" s="1381"/>
      <c r="BP87" s="1381"/>
      <c r="BQ87" s="1381"/>
      <c r="BR87" s="1381"/>
      <c r="BS87" s="1382"/>
      <c r="BT87" s="1382"/>
    </row>
    <row r="88" spans="1:72" ht="9" customHeight="1">
      <c r="A88" s="1072"/>
      <c r="B88" s="1064"/>
      <c r="C88" s="1429"/>
      <c r="D88" s="1427"/>
      <c r="E88" s="1427"/>
      <c r="F88" s="1427"/>
      <c r="G88" s="1427"/>
      <c r="H88" s="1427"/>
      <c r="I88" s="1427"/>
      <c r="J88" s="1427"/>
      <c r="K88" s="1427"/>
      <c r="L88" s="1428"/>
      <c r="M88" s="1376"/>
      <c r="N88" s="1377"/>
      <c r="O88" s="1377"/>
      <c r="P88" s="1377"/>
      <c r="Q88" s="1377"/>
      <c r="R88" s="1439" t="s">
        <v>326</v>
      </c>
      <c r="S88" s="1440"/>
      <c r="T88" s="1440"/>
      <c r="U88" s="1440"/>
      <c r="V88" s="1440"/>
      <c r="W88" s="1439" t="s">
        <v>765</v>
      </c>
      <c r="X88" s="1440"/>
      <c r="Y88" s="1440"/>
      <c r="Z88" s="1440"/>
      <c r="AA88" s="1440"/>
      <c r="AB88" s="618"/>
      <c r="AC88" s="619"/>
      <c r="AD88" s="620"/>
      <c r="AE88" s="620"/>
      <c r="AF88" s="620"/>
      <c r="AG88" s="1437"/>
      <c r="AH88" s="1377"/>
      <c r="AI88" s="1377"/>
      <c r="AJ88" s="1377"/>
      <c r="AK88" s="1377"/>
      <c r="AL88" s="1439" t="s">
        <v>326</v>
      </c>
      <c r="AM88" s="1442"/>
      <c r="AN88" s="1442"/>
      <c r="AO88" s="1442"/>
      <c r="AP88" s="1442"/>
      <c r="AQ88" s="1442"/>
      <c r="AR88" s="1442"/>
      <c r="AS88" s="1443"/>
      <c r="AT88" s="1439" t="s">
        <v>620</v>
      </c>
      <c r="AU88" s="1447"/>
      <c r="AV88" s="1447"/>
      <c r="AW88" s="1447"/>
      <c r="AX88" s="1447"/>
      <c r="AY88" s="1447"/>
      <c r="AZ88" s="621"/>
      <c r="BA88" s="621"/>
      <c r="BB88" s="621"/>
      <c r="BC88" s="621"/>
      <c r="BD88" s="621"/>
      <c r="BE88" s="1369"/>
      <c r="BF88" s="1370"/>
      <c r="BG88" s="1371"/>
      <c r="BH88" s="1376"/>
      <c r="BI88" s="1377"/>
      <c r="BJ88" s="1377"/>
      <c r="BK88" s="1378"/>
      <c r="BL88" s="1381"/>
      <c r="BM88" s="1381"/>
      <c r="BN88" s="1381"/>
      <c r="BO88" s="1381"/>
      <c r="BP88" s="1381"/>
      <c r="BQ88" s="1381"/>
      <c r="BR88" s="1381"/>
      <c r="BS88" s="1382"/>
      <c r="BT88" s="1382"/>
    </row>
    <row r="89" spans="1:72" ht="17" customHeight="1">
      <c r="A89" s="1072"/>
      <c r="B89" s="1064"/>
      <c r="C89" s="1430"/>
      <c r="D89" s="1431"/>
      <c r="E89" s="1431"/>
      <c r="F89" s="1431"/>
      <c r="G89" s="1431"/>
      <c r="H89" s="1431"/>
      <c r="I89" s="1431"/>
      <c r="J89" s="1431"/>
      <c r="K89" s="1431"/>
      <c r="L89" s="1432"/>
      <c r="M89" s="1372"/>
      <c r="N89" s="1373"/>
      <c r="O89" s="1373"/>
      <c r="P89" s="1373"/>
      <c r="Q89" s="1373"/>
      <c r="R89" s="1441"/>
      <c r="S89" s="1373"/>
      <c r="T89" s="1373"/>
      <c r="U89" s="1373"/>
      <c r="V89" s="1373"/>
      <c r="W89" s="1441"/>
      <c r="X89" s="1373"/>
      <c r="Y89" s="1373"/>
      <c r="Z89" s="1373"/>
      <c r="AA89" s="1373"/>
      <c r="AB89" s="1451" t="s">
        <v>619</v>
      </c>
      <c r="AC89" s="1452"/>
      <c r="AD89" s="1452"/>
      <c r="AE89" s="1452"/>
      <c r="AF89" s="1452"/>
      <c r="AG89" s="1438"/>
      <c r="AH89" s="1373"/>
      <c r="AI89" s="1373"/>
      <c r="AJ89" s="1373"/>
      <c r="AK89" s="1373"/>
      <c r="AL89" s="1444"/>
      <c r="AM89" s="1445"/>
      <c r="AN89" s="1445"/>
      <c r="AO89" s="1445"/>
      <c r="AP89" s="1445"/>
      <c r="AQ89" s="1445"/>
      <c r="AR89" s="1445"/>
      <c r="AS89" s="1446"/>
      <c r="AT89" s="1448"/>
      <c r="AU89" s="1449"/>
      <c r="AV89" s="1449"/>
      <c r="AW89" s="1449"/>
      <c r="AX89" s="1449"/>
      <c r="AY89" s="1450"/>
      <c r="AZ89" s="1453" t="s">
        <v>665</v>
      </c>
      <c r="BA89" s="1099"/>
      <c r="BB89" s="1099"/>
      <c r="BC89" s="1099"/>
      <c r="BD89" s="1099"/>
      <c r="BE89" s="1372"/>
      <c r="BF89" s="1373"/>
      <c r="BG89" s="1374"/>
      <c r="BH89" s="1379"/>
      <c r="BI89" s="1347"/>
      <c r="BJ89" s="1347"/>
      <c r="BK89" s="1380"/>
      <c r="BL89" s="1381"/>
      <c r="BM89" s="1381"/>
      <c r="BN89" s="1381"/>
      <c r="BO89" s="1381"/>
      <c r="BP89" s="1381"/>
      <c r="BQ89" s="1381"/>
      <c r="BR89" s="1381"/>
      <c r="BS89" s="1382"/>
      <c r="BT89" s="1382"/>
    </row>
    <row r="90" spans="1:72" s="566" customFormat="1" ht="14.5" customHeight="1">
      <c r="A90" s="1072"/>
      <c r="B90" s="1064"/>
      <c r="C90" s="1412" t="s">
        <v>309</v>
      </c>
      <c r="D90" s="1413"/>
      <c r="E90" s="1413"/>
      <c r="F90" s="1413"/>
      <c r="G90" s="1413"/>
      <c r="H90" s="1413"/>
      <c r="I90" s="1413"/>
      <c r="J90" s="1413"/>
      <c r="K90" s="1413"/>
      <c r="L90" s="1414"/>
      <c r="M90" s="1403"/>
      <c r="N90" s="1404"/>
      <c r="O90" s="1404"/>
      <c r="P90" s="1404"/>
      <c r="Q90" s="605" t="s">
        <v>329</v>
      </c>
      <c r="R90" s="1433"/>
      <c r="S90" s="1404"/>
      <c r="T90" s="1404"/>
      <c r="U90" s="1404"/>
      <c r="V90" s="623" t="s">
        <v>329</v>
      </c>
      <c r="W90" s="1433"/>
      <c r="X90" s="1404"/>
      <c r="Y90" s="1404"/>
      <c r="Z90" s="1404"/>
      <c r="AA90" s="623" t="s">
        <v>329</v>
      </c>
      <c r="AB90" s="1433"/>
      <c r="AC90" s="1404"/>
      <c r="AD90" s="1404"/>
      <c r="AE90" s="1404"/>
      <c r="AF90" s="605" t="s">
        <v>329</v>
      </c>
      <c r="AG90" s="1408"/>
      <c r="AH90" s="1404"/>
      <c r="AI90" s="1404"/>
      <c r="AJ90" s="1404"/>
      <c r="AK90" s="605" t="s">
        <v>329</v>
      </c>
      <c r="AL90" s="1405">
        <f>ROUNDUP((AG90*0.5),0)</f>
        <v>0</v>
      </c>
      <c r="AM90" s="1409"/>
      <c r="AN90" s="1409"/>
      <c r="AO90" s="1409"/>
      <c r="AP90" s="1409"/>
      <c r="AQ90" s="1409"/>
      <c r="AR90" s="1411" t="s">
        <v>329</v>
      </c>
      <c r="AS90" s="1457"/>
      <c r="AT90" s="1433">
        <f>ROUNDUP((AG90*0.3),0)</f>
        <v>0</v>
      </c>
      <c r="AU90" s="1404"/>
      <c r="AV90" s="1404"/>
      <c r="AW90" s="1404"/>
      <c r="AX90" s="1404"/>
      <c r="AY90" s="623" t="s">
        <v>329</v>
      </c>
      <c r="AZ90" s="1460"/>
      <c r="BA90" s="1296"/>
      <c r="BB90" s="1296"/>
      <c r="BC90" s="1296"/>
      <c r="BD90" s="605" t="s">
        <v>835</v>
      </c>
      <c r="BE90" s="1403"/>
      <c r="BF90" s="1404"/>
      <c r="BG90" s="625" t="s">
        <v>329</v>
      </c>
      <c r="BH90" s="1403"/>
      <c r="BI90" s="1404"/>
      <c r="BJ90" s="1404"/>
      <c r="BK90" s="884" t="s">
        <v>618</v>
      </c>
      <c r="BL90" s="1399"/>
      <c r="BM90" s="1399"/>
      <c r="BN90" s="1399"/>
      <c r="BO90" s="1399"/>
      <c r="BP90" s="1399"/>
      <c r="BQ90" s="1399"/>
      <c r="BR90" s="1399"/>
      <c r="BS90" s="1382"/>
      <c r="BT90" s="1382"/>
    </row>
    <row r="91" spans="1:72" s="566" customFormat="1" ht="14.5" customHeight="1">
      <c r="A91" s="1073"/>
      <c r="B91" s="1424"/>
      <c r="C91" s="1333" t="s">
        <v>323</v>
      </c>
      <c r="D91" s="1454"/>
      <c r="E91" s="1454"/>
      <c r="F91" s="1454"/>
      <c r="G91" s="1454"/>
      <c r="H91" s="1454"/>
      <c r="I91" s="1454"/>
      <c r="J91" s="1454"/>
      <c r="K91" s="1454"/>
      <c r="L91" s="1455"/>
      <c r="M91" s="1336">
        <f>SUM(M90:P90)</f>
        <v>0</v>
      </c>
      <c r="N91" s="1337"/>
      <c r="O91" s="1337"/>
      <c r="P91" s="1337"/>
      <c r="Q91" s="609" t="s">
        <v>329</v>
      </c>
      <c r="R91" s="1340">
        <f>SUM(R90:U90)</f>
        <v>0</v>
      </c>
      <c r="S91" s="1337"/>
      <c r="T91" s="1337"/>
      <c r="U91" s="1337"/>
      <c r="V91" s="626" t="s">
        <v>329</v>
      </c>
      <c r="W91" s="1340">
        <f>SUM(W90:Z90)</f>
        <v>0</v>
      </c>
      <c r="X91" s="1337"/>
      <c r="Y91" s="1337"/>
      <c r="Z91" s="1337"/>
      <c r="AA91" s="626" t="s">
        <v>329</v>
      </c>
      <c r="AB91" s="1340">
        <f>SUM(AB90:AE90)</f>
        <v>0</v>
      </c>
      <c r="AC91" s="1337"/>
      <c r="AD91" s="1337"/>
      <c r="AE91" s="1337"/>
      <c r="AF91" s="609" t="s">
        <v>329</v>
      </c>
      <c r="AG91" s="1456">
        <f>SUM(AG90:AJ90)</f>
        <v>0</v>
      </c>
      <c r="AH91" s="1337"/>
      <c r="AI91" s="1337"/>
      <c r="AJ91" s="1337"/>
      <c r="AK91" s="609" t="s">
        <v>329</v>
      </c>
      <c r="AL91" s="1417">
        <f>SUM(AL90:AR90)</f>
        <v>0</v>
      </c>
      <c r="AM91" s="1409"/>
      <c r="AN91" s="1409"/>
      <c r="AO91" s="1409"/>
      <c r="AP91" s="1409"/>
      <c r="AQ91" s="1409"/>
      <c r="AR91" s="1435" t="s">
        <v>329</v>
      </c>
      <c r="AS91" s="1457"/>
      <c r="AT91" s="1340">
        <f>SUM(AT90:AX90)</f>
        <v>0</v>
      </c>
      <c r="AU91" s="1337"/>
      <c r="AV91" s="1337"/>
      <c r="AW91" s="1337"/>
      <c r="AX91" s="1337"/>
      <c r="AY91" s="626" t="s">
        <v>329</v>
      </c>
      <c r="AZ91" s="1340">
        <f>SUM(AZ90)</f>
        <v>0</v>
      </c>
      <c r="BA91" s="1296"/>
      <c r="BB91" s="1296"/>
      <c r="BC91" s="1296"/>
      <c r="BD91" s="609" t="s">
        <v>835</v>
      </c>
      <c r="BE91" s="1458">
        <f>SUM(BE90:BF90)</f>
        <v>0</v>
      </c>
      <c r="BF91" s="1459"/>
      <c r="BG91" s="627" t="s">
        <v>328</v>
      </c>
      <c r="BH91" s="1336">
        <f>SUM(BH90:BJ90)</f>
        <v>0</v>
      </c>
      <c r="BI91" s="1337"/>
      <c r="BJ91" s="1337"/>
      <c r="BK91" s="883" t="s">
        <v>328</v>
      </c>
      <c r="BL91" s="1399"/>
      <c r="BM91" s="1399"/>
      <c r="BN91" s="1399"/>
      <c r="BO91" s="1399"/>
      <c r="BP91" s="1399"/>
      <c r="BQ91" s="1399"/>
      <c r="BR91" s="1399"/>
      <c r="BS91" s="1382"/>
      <c r="BT91" s="1382"/>
    </row>
    <row r="92" spans="1:72" ht="15" customHeight="1">
      <c r="A92" s="1038" t="s">
        <v>339</v>
      </c>
      <c r="B92" s="1495" t="s">
        <v>340</v>
      </c>
      <c r="C92" s="1044" t="s">
        <v>341</v>
      </c>
      <c r="D92" s="1046"/>
      <c r="E92" s="1046"/>
      <c r="F92" s="1046"/>
      <c r="G92" s="1046"/>
      <c r="H92" s="1046"/>
      <c r="I92" s="1046"/>
      <c r="J92" s="1046"/>
      <c r="K92" s="1046"/>
      <c r="L92" s="1046"/>
      <c r="M92" s="1046"/>
      <c r="N92" s="1047"/>
      <c r="O92" s="1044" t="s">
        <v>342</v>
      </c>
      <c r="P92" s="1046"/>
      <c r="Q92" s="1046"/>
      <c r="R92" s="1046"/>
      <c r="S92" s="1046"/>
      <c r="T92" s="1046"/>
      <c r="U92" s="1046"/>
      <c r="V92" s="1046"/>
      <c r="W92" s="1046"/>
      <c r="X92" s="1465" t="s">
        <v>343</v>
      </c>
      <c r="Y92" s="1046"/>
      <c r="Z92" s="1046"/>
      <c r="AA92" s="1046"/>
      <c r="AB92" s="1046"/>
      <c r="AC92" s="1046"/>
      <c r="AD92" s="1046"/>
      <c r="AE92" s="1046"/>
      <c r="AF92" s="1047"/>
      <c r="AG92" s="1045" t="s">
        <v>344</v>
      </c>
      <c r="AH92" s="1046"/>
      <c r="AI92" s="1046"/>
      <c r="AJ92" s="1046"/>
      <c r="AK92" s="1046"/>
      <c r="AL92" s="1046"/>
      <c r="AM92" s="1046"/>
      <c r="AN92" s="1046"/>
      <c r="AO92" s="1046"/>
      <c r="AP92" s="1046"/>
      <c r="AQ92" s="1046"/>
      <c r="AR92" s="1046"/>
      <c r="AS92" s="1046"/>
      <c r="AT92" s="1046"/>
      <c r="AU92" s="1046"/>
      <c r="AV92" s="1046"/>
      <c r="AW92" s="1475" t="s">
        <v>345</v>
      </c>
      <c r="AX92" s="1476"/>
      <c r="AY92" s="1476"/>
      <c r="AZ92" s="1476"/>
      <c r="BA92" s="1476"/>
      <c r="BB92" s="1476"/>
      <c r="BC92" s="1476"/>
      <c r="BD92" s="1476"/>
      <c r="BE92" s="1044" t="s">
        <v>323</v>
      </c>
      <c r="BF92" s="1046"/>
      <c r="BG92" s="1046"/>
      <c r="BH92" s="1046"/>
      <c r="BI92" s="1046"/>
      <c r="BJ92" s="1046"/>
      <c r="BK92" s="1046"/>
      <c r="BL92" s="1046"/>
      <c r="BM92" s="1047"/>
      <c r="BN92" s="1461" t="s">
        <v>622</v>
      </c>
      <c r="BO92" s="1461"/>
      <c r="BP92" s="1461"/>
      <c r="BQ92" s="1461"/>
      <c r="BR92" s="1461"/>
      <c r="BS92" s="1461"/>
      <c r="BT92" s="1461"/>
    </row>
    <row r="93" spans="1:72" ht="15" customHeight="1">
      <c r="A93" s="1539"/>
      <c r="B93" s="1496"/>
      <c r="C93" s="1044" t="s">
        <v>346</v>
      </c>
      <c r="D93" s="1046"/>
      <c r="E93" s="1046"/>
      <c r="F93" s="1046"/>
      <c r="G93" s="1046"/>
      <c r="H93" s="1046"/>
      <c r="I93" s="1046"/>
      <c r="J93" s="1046"/>
      <c r="K93" s="1046"/>
      <c r="L93" s="1046"/>
      <c r="M93" s="1046"/>
      <c r="N93" s="1047"/>
      <c r="O93" s="1125" t="s">
        <v>332</v>
      </c>
      <c r="P93" s="1120"/>
      <c r="Q93" s="1120"/>
      <c r="R93" s="1120"/>
      <c r="S93" s="1120"/>
      <c r="T93" s="1120"/>
      <c r="U93" s="1120"/>
      <c r="V93" s="1120"/>
      <c r="W93" s="1462"/>
      <c r="X93" s="1408"/>
      <c r="Y93" s="1404"/>
      <c r="Z93" s="1404"/>
      <c r="AA93" s="1404"/>
      <c r="AB93" s="1404"/>
      <c r="AC93" s="1404"/>
      <c r="AD93" s="1404"/>
      <c r="AE93" s="1120" t="s">
        <v>608</v>
      </c>
      <c r="AF93" s="1126"/>
      <c r="AG93" s="1403"/>
      <c r="AH93" s="1404"/>
      <c r="AI93" s="1404"/>
      <c r="AJ93" s="1404"/>
      <c r="AK93" s="1404"/>
      <c r="AL93" s="1404"/>
      <c r="AM93" s="1404"/>
      <c r="AN93" s="1404"/>
      <c r="AO93" s="1404"/>
      <c r="AP93" s="1404"/>
      <c r="AQ93" s="1404"/>
      <c r="AR93" s="1404"/>
      <c r="AS93" s="1404"/>
      <c r="AT93" s="1404"/>
      <c r="AU93" s="1463" t="s">
        <v>608</v>
      </c>
      <c r="AV93" s="1464"/>
      <c r="AW93" s="1403"/>
      <c r="AX93" s="1404"/>
      <c r="AY93" s="1404"/>
      <c r="AZ93" s="1404"/>
      <c r="BA93" s="1404"/>
      <c r="BB93" s="1404"/>
      <c r="BC93" s="1463" t="s">
        <v>608</v>
      </c>
      <c r="BD93" s="1464"/>
      <c r="BE93" s="1336">
        <f>X93+AG93+AW93</f>
        <v>0</v>
      </c>
      <c r="BF93" s="1337"/>
      <c r="BG93" s="1337"/>
      <c r="BH93" s="1337"/>
      <c r="BI93" s="1337"/>
      <c r="BJ93" s="1337"/>
      <c r="BK93" s="1337"/>
      <c r="BL93" s="1337"/>
      <c r="BM93" s="496" t="s">
        <v>347</v>
      </c>
      <c r="BN93" s="1466"/>
      <c r="BO93" s="1467"/>
      <c r="BP93" s="1467"/>
      <c r="BQ93" s="1467"/>
      <c r="BR93" s="1467"/>
      <c r="BS93" s="1467"/>
      <c r="BT93" s="1468"/>
    </row>
    <row r="94" spans="1:72" ht="15" customHeight="1">
      <c r="A94" s="1539"/>
      <c r="B94" s="1496"/>
      <c r="C94" s="1044" t="s">
        <v>348</v>
      </c>
      <c r="D94" s="1046"/>
      <c r="E94" s="1046"/>
      <c r="F94" s="1046"/>
      <c r="G94" s="1046"/>
      <c r="H94" s="1046"/>
      <c r="I94" s="1046"/>
      <c r="J94" s="1046"/>
      <c r="K94" s="1046"/>
      <c r="L94" s="1046"/>
      <c r="M94" s="1046"/>
      <c r="N94" s="1047"/>
      <c r="O94" s="1125" t="s">
        <v>332</v>
      </c>
      <c r="P94" s="1120"/>
      <c r="Q94" s="1120"/>
      <c r="R94" s="1120"/>
      <c r="S94" s="1120"/>
      <c r="T94" s="1120"/>
      <c r="U94" s="1120"/>
      <c r="V94" s="1120"/>
      <c r="W94" s="1462"/>
      <c r="X94" s="1408"/>
      <c r="Y94" s="1404"/>
      <c r="Z94" s="1404"/>
      <c r="AA94" s="1404"/>
      <c r="AB94" s="1404"/>
      <c r="AC94" s="1404"/>
      <c r="AD94" s="1404"/>
      <c r="AE94" s="1120" t="s">
        <v>608</v>
      </c>
      <c r="AF94" s="1126"/>
      <c r="AG94" s="1403"/>
      <c r="AH94" s="1404"/>
      <c r="AI94" s="1404"/>
      <c r="AJ94" s="1404"/>
      <c r="AK94" s="1404"/>
      <c r="AL94" s="1404"/>
      <c r="AM94" s="1404"/>
      <c r="AN94" s="1404"/>
      <c r="AO94" s="1404"/>
      <c r="AP94" s="1404"/>
      <c r="AQ94" s="1404"/>
      <c r="AR94" s="1404"/>
      <c r="AS94" s="1404"/>
      <c r="AT94" s="1404"/>
      <c r="AU94" s="1463" t="s">
        <v>347</v>
      </c>
      <c r="AV94" s="1464"/>
      <c r="AW94" s="1403"/>
      <c r="AX94" s="1404"/>
      <c r="AY94" s="1404"/>
      <c r="AZ94" s="1404"/>
      <c r="BA94" s="1404"/>
      <c r="BB94" s="1404"/>
      <c r="BC94" s="1463" t="s">
        <v>608</v>
      </c>
      <c r="BD94" s="1464"/>
      <c r="BE94" s="1336">
        <f>X94+AG94+AW94</f>
        <v>0</v>
      </c>
      <c r="BF94" s="1337"/>
      <c r="BG94" s="1337"/>
      <c r="BH94" s="1337"/>
      <c r="BI94" s="1337"/>
      <c r="BJ94" s="1337"/>
      <c r="BK94" s="1337"/>
      <c r="BL94" s="1337"/>
      <c r="BM94" s="496" t="s">
        <v>347</v>
      </c>
      <c r="BN94" s="1469"/>
      <c r="BO94" s="1470"/>
      <c r="BP94" s="1470"/>
      <c r="BQ94" s="1470"/>
      <c r="BR94" s="1470"/>
      <c r="BS94" s="1470"/>
      <c r="BT94" s="1471"/>
    </row>
    <row r="95" spans="1:72" ht="15" customHeight="1">
      <c r="A95" s="1539"/>
      <c r="B95" s="1496"/>
      <c r="C95" s="1477" t="s">
        <v>349</v>
      </c>
      <c r="D95" s="1478"/>
      <c r="E95" s="1478"/>
      <c r="F95" s="1478"/>
      <c r="G95" s="1478"/>
      <c r="H95" s="1478"/>
      <c r="I95" s="1478"/>
      <c r="J95" s="1478"/>
      <c r="K95" s="1478"/>
      <c r="L95" s="1478"/>
      <c r="M95" s="1478"/>
      <c r="N95" s="1479"/>
      <c r="O95" s="1480"/>
      <c r="P95" s="1463"/>
      <c r="Q95" s="1463"/>
      <c r="R95" s="1463"/>
      <c r="S95" s="1463"/>
      <c r="T95" s="1463"/>
      <c r="U95" s="1463"/>
      <c r="V95" s="1120" t="s">
        <v>608</v>
      </c>
      <c r="W95" s="1462"/>
      <c r="X95" s="1456">
        <f>SUM(X93:AE94)</f>
        <v>0</v>
      </c>
      <c r="Y95" s="1337"/>
      <c r="Z95" s="1337"/>
      <c r="AA95" s="1337"/>
      <c r="AB95" s="1337"/>
      <c r="AC95" s="1337"/>
      <c r="AD95" s="1337"/>
      <c r="AE95" s="1481" t="s">
        <v>608</v>
      </c>
      <c r="AF95" s="1482"/>
      <c r="AG95" s="1336">
        <f>AG93+AG94</f>
        <v>0</v>
      </c>
      <c r="AH95" s="1337"/>
      <c r="AI95" s="1337"/>
      <c r="AJ95" s="1337"/>
      <c r="AK95" s="1337"/>
      <c r="AL95" s="1337"/>
      <c r="AM95" s="1337"/>
      <c r="AN95" s="1337"/>
      <c r="AO95" s="1337"/>
      <c r="AP95" s="1337"/>
      <c r="AQ95" s="1337"/>
      <c r="AR95" s="1337"/>
      <c r="AS95" s="1337"/>
      <c r="AT95" s="1337"/>
      <c r="AU95" s="1483" t="s">
        <v>347</v>
      </c>
      <c r="AV95" s="1484"/>
      <c r="AW95" s="1336">
        <f>AW93+AW94</f>
        <v>0</v>
      </c>
      <c r="AX95" s="1337"/>
      <c r="AY95" s="1337"/>
      <c r="AZ95" s="1337"/>
      <c r="BA95" s="1337"/>
      <c r="BB95" s="1337"/>
      <c r="BC95" s="1485" t="s">
        <v>347</v>
      </c>
      <c r="BD95" s="1486"/>
      <c r="BE95" s="1336">
        <f>X95+AG95+AW95</f>
        <v>0</v>
      </c>
      <c r="BF95" s="1337"/>
      <c r="BG95" s="1337"/>
      <c r="BH95" s="1337"/>
      <c r="BI95" s="1337"/>
      <c r="BJ95" s="1337"/>
      <c r="BK95" s="1337"/>
      <c r="BL95" s="1337"/>
      <c r="BM95" s="496" t="s">
        <v>347</v>
      </c>
      <c r="BN95" s="1469"/>
      <c r="BO95" s="1470"/>
      <c r="BP95" s="1470"/>
      <c r="BQ95" s="1470"/>
      <c r="BR95" s="1470"/>
      <c r="BS95" s="1470"/>
      <c r="BT95" s="1471"/>
    </row>
    <row r="96" spans="1:72" ht="15" customHeight="1">
      <c r="A96" s="1539"/>
      <c r="B96" s="1496"/>
      <c r="C96" s="1044" t="s">
        <v>350</v>
      </c>
      <c r="D96" s="1046"/>
      <c r="E96" s="1046"/>
      <c r="F96" s="1046"/>
      <c r="G96" s="1046"/>
      <c r="H96" s="1046"/>
      <c r="I96" s="1046"/>
      <c r="J96" s="1046"/>
      <c r="K96" s="1046"/>
      <c r="L96" s="1046"/>
      <c r="M96" s="1046"/>
      <c r="N96" s="1047"/>
      <c r="O96" s="1125" t="s">
        <v>332</v>
      </c>
      <c r="P96" s="1120"/>
      <c r="Q96" s="1120"/>
      <c r="R96" s="1120"/>
      <c r="S96" s="1120"/>
      <c r="T96" s="1120"/>
      <c r="U96" s="1120"/>
      <c r="V96" s="1120"/>
      <c r="W96" s="1462"/>
      <c r="X96" s="1408"/>
      <c r="Y96" s="1404"/>
      <c r="Z96" s="1404"/>
      <c r="AA96" s="1404"/>
      <c r="AB96" s="1404"/>
      <c r="AC96" s="1404"/>
      <c r="AD96" s="1404"/>
      <c r="AE96" s="1120" t="s">
        <v>608</v>
      </c>
      <c r="AF96" s="1126"/>
      <c r="AG96" s="1403"/>
      <c r="AH96" s="1404"/>
      <c r="AI96" s="1404"/>
      <c r="AJ96" s="1404"/>
      <c r="AK96" s="1404"/>
      <c r="AL96" s="1404"/>
      <c r="AM96" s="1404"/>
      <c r="AN96" s="1404"/>
      <c r="AO96" s="1404"/>
      <c r="AP96" s="1404"/>
      <c r="AQ96" s="1404"/>
      <c r="AR96" s="1404"/>
      <c r="AS96" s="1404"/>
      <c r="AT96" s="1404"/>
      <c r="AU96" s="1463" t="s">
        <v>347</v>
      </c>
      <c r="AV96" s="1464"/>
      <c r="AW96" s="1403"/>
      <c r="AX96" s="1404"/>
      <c r="AY96" s="1404"/>
      <c r="AZ96" s="1404"/>
      <c r="BA96" s="1404"/>
      <c r="BB96" s="1404"/>
      <c r="BC96" s="1463" t="s">
        <v>608</v>
      </c>
      <c r="BD96" s="1464"/>
      <c r="BE96" s="1458">
        <f>X96+AG96+AW96</f>
        <v>0</v>
      </c>
      <c r="BF96" s="1459"/>
      <c r="BG96" s="1459"/>
      <c r="BH96" s="1459"/>
      <c r="BI96" s="1459"/>
      <c r="BJ96" s="1459"/>
      <c r="BK96" s="1459"/>
      <c r="BL96" s="1459"/>
      <c r="BM96" s="628" t="s">
        <v>347</v>
      </c>
      <c r="BN96" s="1469"/>
      <c r="BO96" s="1470"/>
      <c r="BP96" s="1470"/>
      <c r="BQ96" s="1470"/>
      <c r="BR96" s="1470"/>
      <c r="BS96" s="1470"/>
      <c r="BT96" s="1471"/>
    </row>
    <row r="97" spans="1:72" ht="15" customHeight="1">
      <c r="A97" s="1540"/>
      <c r="B97" s="1041" t="s">
        <v>351</v>
      </c>
      <c r="C97" s="1044" t="s">
        <v>341</v>
      </c>
      <c r="D97" s="1046"/>
      <c r="E97" s="1046"/>
      <c r="F97" s="1046"/>
      <c r="G97" s="1046"/>
      <c r="H97" s="1046"/>
      <c r="I97" s="1046"/>
      <c r="J97" s="1046"/>
      <c r="K97" s="1046"/>
      <c r="L97" s="1046"/>
      <c r="M97" s="1046"/>
      <c r="N97" s="1047"/>
      <c r="O97" s="1044" t="s">
        <v>342</v>
      </c>
      <c r="P97" s="1046"/>
      <c r="Q97" s="1046"/>
      <c r="R97" s="1046"/>
      <c r="S97" s="1046"/>
      <c r="T97" s="1046"/>
      <c r="U97" s="1046"/>
      <c r="V97" s="1046"/>
      <c r="W97" s="1492"/>
      <c r="X97" s="1465" t="s">
        <v>343</v>
      </c>
      <c r="Y97" s="1046"/>
      <c r="Z97" s="1046"/>
      <c r="AA97" s="1046"/>
      <c r="AB97" s="1046"/>
      <c r="AC97" s="1046"/>
      <c r="AD97" s="1046"/>
      <c r="AE97" s="1046"/>
      <c r="AF97" s="1047"/>
      <c r="AG97" s="1045" t="s">
        <v>344</v>
      </c>
      <c r="AH97" s="1046"/>
      <c r="AI97" s="1046"/>
      <c r="AJ97" s="1046"/>
      <c r="AK97" s="1046"/>
      <c r="AL97" s="1046"/>
      <c r="AM97" s="1046"/>
      <c r="AN97" s="1046"/>
      <c r="AO97" s="1046"/>
      <c r="AP97" s="1046"/>
      <c r="AQ97" s="1046"/>
      <c r="AR97" s="1046"/>
      <c r="AS97" s="1046"/>
      <c r="AT97" s="1046"/>
      <c r="AU97" s="1046"/>
      <c r="AV97" s="1046"/>
      <c r="AW97" s="1475" t="s">
        <v>345</v>
      </c>
      <c r="AX97" s="1476"/>
      <c r="AY97" s="1476"/>
      <c r="AZ97" s="1476"/>
      <c r="BA97" s="1476"/>
      <c r="BB97" s="1476"/>
      <c r="BC97" s="1476"/>
      <c r="BD97" s="1476"/>
      <c r="BE97" s="1044" t="s">
        <v>323</v>
      </c>
      <c r="BF97" s="1046"/>
      <c r="BG97" s="1046"/>
      <c r="BH97" s="1046"/>
      <c r="BI97" s="1046"/>
      <c r="BJ97" s="1046"/>
      <c r="BK97" s="1046"/>
      <c r="BL97" s="1046"/>
      <c r="BM97" s="1047"/>
      <c r="BN97" s="1469"/>
      <c r="BO97" s="1470"/>
      <c r="BP97" s="1470"/>
      <c r="BQ97" s="1470"/>
      <c r="BR97" s="1470"/>
      <c r="BS97" s="1470"/>
      <c r="BT97" s="1471"/>
    </row>
    <row r="98" spans="1:72" ht="15" customHeight="1">
      <c r="A98" s="1540"/>
      <c r="B98" s="1042"/>
      <c r="C98" s="1333" t="s">
        <v>352</v>
      </c>
      <c r="D98" s="1493"/>
      <c r="E98" s="1493"/>
      <c r="F98" s="1493"/>
      <c r="G98" s="1493"/>
      <c r="H98" s="1493"/>
      <c r="I98" s="1493"/>
      <c r="J98" s="1493"/>
      <c r="K98" s="1493"/>
      <c r="L98" s="1493"/>
      <c r="M98" s="1493"/>
      <c r="N98" s="1494"/>
      <c r="O98" s="1403"/>
      <c r="P98" s="1404"/>
      <c r="Q98" s="1404"/>
      <c r="R98" s="1404"/>
      <c r="S98" s="1404"/>
      <c r="T98" s="1404"/>
      <c r="U98" s="1404"/>
      <c r="V98" s="1404" t="s">
        <v>608</v>
      </c>
      <c r="W98" s="1497"/>
      <c r="X98" s="1408"/>
      <c r="Y98" s="1404"/>
      <c r="Z98" s="1404"/>
      <c r="AA98" s="1404"/>
      <c r="AB98" s="1404"/>
      <c r="AC98" s="1404"/>
      <c r="AD98" s="1404"/>
      <c r="AE98" s="1404" t="s">
        <v>608</v>
      </c>
      <c r="AF98" s="1490"/>
      <c r="AG98" s="1403"/>
      <c r="AH98" s="1404"/>
      <c r="AI98" s="1404"/>
      <c r="AJ98" s="1404"/>
      <c r="AK98" s="1404"/>
      <c r="AL98" s="1404"/>
      <c r="AM98" s="1404"/>
      <c r="AN98" s="1404"/>
      <c r="AO98" s="1404"/>
      <c r="AP98" s="1404"/>
      <c r="AQ98" s="1404"/>
      <c r="AR98" s="1404"/>
      <c r="AS98" s="1404"/>
      <c r="AT98" s="1404"/>
      <c r="AU98" s="1404" t="s">
        <v>608</v>
      </c>
      <c r="AV98" s="1490"/>
      <c r="AW98" s="1403"/>
      <c r="AX98" s="1404"/>
      <c r="AY98" s="1404"/>
      <c r="AZ98" s="1404"/>
      <c r="BA98" s="1404"/>
      <c r="BB98" s="1404"/>
      <c r="BC98" s="1404" t="s">
        <v>608</v>
      </c>
      <c r="BD98" s="1490"/>
      <c r="BE98" s="1336">
        <f>X98+AG98+AW98</f>
        <v>0</v>
      </c>
      <c r="BF98" s="1337"/>
      <c r="BG98" s="1337"/>
      <c r="BH98" s="1337"/>
      <c r="BI98" s="1337"/>
      <c r="BJ98" s="1337"/>
      <c r="BK98" s="1337"/>
      <c r="BL98" s="1337"/>
      <c r="BM98" s="627" t="s">
        <v>347</v>
      </c>
      <c r="BN98" s="1469"/>
      <c r="BO98" s="1470"/>
      <c r="BP98" s="1470"/>
      <c r="BQ98" s="1470"/>
      <c r="BR98" s="1470"/>
      <c r="BS98" s="1470"/>
      <c r="BT98" s="1471"/>
    </row>
    <row r="99" spans="1:72" ht="15" customHeight="1">
      <c r="A99" s="1540"/>
      <c r="B99" s="1042"/>
      <c r="C99" s="1041" t="s">
        <v>353</v>
      </c>
      <c r="D99" s="1044" t="s">
        <v>354</v>
      </c>
      <c r="E99" s="1046"/>
      <c r="F99" s="1046"/>
      <c r="G99" s="1046"/>
      <c r="H99" s="1046"/>
      <c r="I99" s="1046"/>
      <c r="J99" s="1046"/>
      <c r="K99" s="1046"/>
      <c r="L99" s="1046"/>
      <c r="M99" s="1046"/>
      <c r="N99" s="1047"/>
      <c r="O99" s="1044" t="s">
        <v>617</v>
      </c>
      <c r="P99" s="1045"/>
      <c r="Q99" s="1045"/>
      <c r="R99" s="1045"/>
      <c r="S99" s="1045"/>
      <c r="T99" s="1045"/>
      <c r="U99" s="1045"/>
      <c r="V99" s="1045"/>
      <c r="W99" s="1045"/>
      <c r="X99" s="1045"/>
      <c r="Y99" s="1045"/>
      <c r="Z99" s="1045"/>
      <c r="AA99" s="1045"/>
      <c r="AB99" s="1045"/>
      <c r="AC99" s="1045"/>
      <c r="AD99" s="1045"/>
      <c r="AE99" s="1045"/>
      <c r="AF99" s="1487"/>
      <c r="AG99" s="629"/>
      <c r="AH99" s="630"/>
      <c r="AI99" s="630"/>
      <c r="AJ99" s="630"/>
      <c r="AK99" s="630"/>
      <c r="AL99" s="630"/>
      <c r="AM99" s="630"/>
      <c r="AN99" s="630"/>
      <c r="AO99" s="630"/>
      <c r="AP99" s="630"/>
      <c r="AQ99" s="630"/>
      <c r="AR99" s="630"/>
      <c r="AS99" s="630"/>
      <c r="AT99" s="630"/>
      <c r="AU99" s="630"/>
      <c r="AV99" s="523"/>
      <c r="AW99" s="523"/>
      <c r="AX99" s="523"/>
      <c r="AY99" s="523"/>
      <c r="AZ99" s="523"/>
      <c r="BA99" s="523"/>
      <c r="BB99" s="523"/>
      <c r="BC99" s="523"/>
      <c r="BD99" s="523"/>
      <c r="BE99" s="523"/>
      <c r="BF99" s="523"/>
      <c r="BG99" s="523"/>
      <c r="BH99" s="523"/>
      <c r="BI99" s="523"/>
      <c r="BJ99" s="523"/>
      <c r="BK99" s="523"/>
      <c r="BL99" s="523"/>
      <c r="BM99" s="916"/>
      <c r="BN99" s="1469"/>
      <c r="BO99" s="1470"/>
      <c r="BP99" s="1470"/>
      <c r="BQ99" s="1470"/>
      <c r="BR99" s="1470"/>
      <c r="BS99" s="1470"/>
      <c r="BT99" s="1471"/>
    </row>
    <row r="100" spans="1:72" ht="15" customHeight="1">
      <c r="A100" s="1540"/>
      <c r="B100" s="1042"/>
      <c r="C100" s="1042"/>
      <c r="D100" s="1125"/>
      <c r="E100" s="1488"/>
      <c r="F100" s="1488"/>
      <c r="G100" s="1488"/>
      <c r="H100" s="1488"/>
      <c r="I100" s="1488"/>
      <c r="J100" s="1488"/>
      <c r="K100" s="1488"/>
      <c r="L100" s="1488"/>
      <c r="M100" s="1488"/>
      <c r="N100" s="1489"/>
      <c r="O100" s="1403"/>
      <c r="P100" s="1404"/>
      <c r="Q100" s="1404"/>
      <c r="R100" s="1404"/>
      <c r="S100" s="1404"/>
      <c r="T100" s="1404"/>
      <c r="U100" s="1404"/>
      <c r="V100" s="1404"/>
      <c r="W100" s="1404"/>
      <c r="X100" s="1404"/>
      <c r="Y100" s="1404"/>
      <c r="Z100" s="1404"/>
      <c r="AA100" s="1404"/>
      <c r="AB100" s="1404"/>
      <c r="AC100" s="1404"/>
      <c r="AD100" s="1404"/>
      <c r="AE100" s="1404" t="s">
        <v>355</v>
      </c>
      <c r="AF100" s="1490"/>
      <c r="AG100" s="960"/>
      <c r="AH100" s="961"/>
      <c r="AI100" s="961"/>
      <c r="AJ100" s="961"/>
      <c r="AK100" s="961"/>
      <c r="AL100" s="961"/>
      <c r="AM100" s="961"/>
      <c r="AN100" s="961"/>
      <c r="AO100" s="961"/>
      <c r="AP100" s="961"/>
      <c r="AQ100" s="961"/>
      <c r="AR100" s="962"/>
      <c r="AS100" s="962"/>
      <c r="AT100" s="962"/>
      <c r="AU100" s="962"/>
      <c r="AV100" s="648"/>
      <c r="AW100" s="648"/>
      <c r="AX100" s="648"/>
      <c r="AY100" s="648"/>
      <c r="AZ100" s="648"/>
      <c r="BA100" s="648"/>
      <c r="BB100" s="648"/>
      <c r="BC100" s="648"/>
      <c r="BD100" s="648"/>
      <c r="BE100" s="648"/>
      <c r="BF100" s="648"/>
      <c r="BG100" s="648"/>
      <c r="BH100" s="648"/>
      <c r="BI100" s="648"/>
      <c r="BJ100" s="648"/>
      <c r="BK100" s="648"/>
      <c r="BL100" s="648"/>
      <c r="BM100" s="963"/>
      <c r="BN100" s="1469"/>
      <c r="BO100" s="1470"/>
      <c r="BP100" s="1470"/>
      <c r="BQ100" s="1470"/>
      <c r="BR100" s="1470"/>
      <c r="BS100" s="1470"/>
      <c r="BT100" s="1471"/>
    </row>
    <row r="101" spans="1:72" ht="15" customHeight="1">
      <c r="A101" s="1540"/>
      <c r="B101" s="1042"/>
      <c r="C101" s="1042"/>
      <c r="D101" s="1125"/>
      <c r="E101" s="1488"/>
      <c r="F101" s="1488"/>
      <c r="G101" s="1488"/>
      <c r="H101" s="1488"/>
      <c r="I101" s="1488"/>
      <c r="J101" s="1488"/>
      <c r="K101" s="1488"/>
      <c r="L101" s="1488"/>
      <c r="M101" s="1488"/>
      <c r="N101" s="1489"/>
      <c r="O101" s="1403"/>
      <c r="P101" s="1404"/>
      <c r="Q101" s="1404"/>
      <c r="R101" s="1404"/>
      <c r="S101" s="1404"/>
      <c r="T101" s="1404"/>
      <c r="U101" s="1404"/>
      <c r="V101" s="1404"/>
      <c r="W101" s="1404"/>
      <c r="X101" s="1404"/>
      <c r="Y101" s="1404"/>
      <c r="Z101" s="1404"/>
      <c r="AA101" s="1404"/>
      <c r="AB101" s="1404"/>
      <c r="AC101" s="1404"/>
      <c r="AD101" s="1404"/>
      <c r="AE101" s="1404" t="s">
        <v>355</v>
      </c>
      <c r="AF101" s="1490"/>
      <c r="AG101" s="964"/>
      <c r="AH101" s="965"/>
      <c r="AI101" s="965"/>
      <c r="AJ101" s="965"/>
      <c r="AK101" s="965"/>
      <c r="AL101" s="965"/>
      <c r="AM101" s="965"/>
      <c r="AN101" s="965"/>
      <c r="AO101" s="965"/>
      <c r="AP101" s="965"/>
      <c r="AQ101" s="965"/>
      <c r="AR101" s="966"/>
      <c r="AS101" s="966"/>
      <c r="AT101" s="966"/>
      <c r="AU101" s="966"/>
      <c r="AV101" s="648"/>
      <c r="AW101" s="648"/>
      <c r="AX101" s="648"/>
      <c r="AY101" s="648"/>
      <c r="AZ101" s="648"/>
      <c r="BA101" s="648"/>
      <c r="BB101" s="648"/>
      <c r="BC101" s="648"/>
      <c r="BD101" s="648"/>
      <c r="BE101" s="648"/>
      <c r="BF101" s="648"/>
      <c r="BG101" s="648"/>
      <c r="BH101" s="648"/>
      <c r="BI101" s="648"/>
      <c r="BJ101" s="648"/>
      <c r="BK101" s="648"/>
      <c r="BL101" s="648"/>
      <c r="BM101" s="963"/>
      <c r="BN101" s="1469"/>
      <c r="BO101" s="1470"/>
      <c r="BP101" s="1470"/>
      <c r="BQ101" s="1470"/>
      <c r="BR101" s="1470"/>
      <c r="BS101" s="1470"/>
      <c r="BT101" s="1471"/>
    </row>
    <row r="102" spans="1:72" ht="15" customHeight="1">
      <c r="A102" s="1540"/>
      <c r="B102" s="1042"/>
      <c r="C102" s="1043"/>
      <c r="D102" s="1125"/>
      <c r="E102" s="1488"/>
      <c r="F102" s="1488"/>
      <c r="G102" s="1488"/>
      <c r="H102" s="1488"/>
      <c r="I102" s="1488"/>
      <c r="J102" s="1488"/>
      <c r="K102" s="1488"/>
      <c r="L102" s="1488"/>
      <c r="M102" s="1488"/>
      <c r="N102" s="1489"/>
      <c r="O102" s="1403"/>
      <c r="P102" s="1404"/>
      <c r="Q102" s="1404"/>
      <c r="R102" s="1404"/>
      <c r="S102" s="1404"/>
      <c r="T102" s="1404"/>
      <c r="U102" s="1404"/>
      <c r="V102" s="1404"/>
      <c r="W102" s="1404"/>
      <c r="X102" s="1404"/>
      <c r="Y102" s="1404"/>
      <c r="Z102" s="1404"/>
      <c r="AA102" s="1404"/>
      <c r="AB102" s="1404"/>
      <c r="AC102" s="1404"/>
      <c r="AD102" s="1404"/>
      <c r="AE102" s="1404" t="s">
        <v>355</v>
      </c>
      <c r="AF102" s="1490"/>
      <c r="AG102" s="967"/>
      <c r="AH102" s="967"/>
      <c r="AI102" s="967"/>
      <c r="AJ102" s="967"/>
      <c r="AK102" s="967"/>
      <c r="AL102" s="967"/>
      <c r="AM102" s="967"/>
      <c r="AN102" s="967"/>
      <c r="AO102" s="967"/>
      <c r="AP102" s="967"/>
      <c r="AQ102" s="967"/>
      <c r="AR102" s="968"/>
      <c r="AS102" s="968"/>
      <c r="AT102" s="968"/>
      <c r="AU102" s="968"/>
      <c r="AV102" s="915"/>
      <c r="AW102" s="915"/>
      <c r="AX102" s="915"/>
      <c r="AY102" s="915"/>
      <c r="AZ102" s="915"/>
      <c r="BA102" s="915"/>
      <c r="BB102" s="915"/>
      <c r="BC102" s="915"/>
      <c r="BD102" s="915"/>
      <c r="BE102" s="915"/>
      <c r="BF102" s="915"/>
      <c r="BG102" s="915"/>
      <c r="BH102" s="915"/>
      <c r="BI102" s="915"/>
      <c r="BJ102" s="915"/>
      <c r="BK102" s="915"/>
      <c r="BL102" s="915"/>
      <c r="BM102" s="917"/>
      <c r="BN102" s="1469"/>
      <c r="BO102" s="1470"/>
      <c r="BP102" s="1470"/>
      <c r="BQ102" s="1470"/>
      <c r="BR102" s="1470"/>
      <c r="BS102" s="1470"/>
      <c r="BT102" s="1471"/>
    </row>
    <row r="103" spans="1:72" ht="15" customHeight="1">
      <c r="A103" s="1540"/>
      <c r="B103" s="1491"/>
      <c r="C103" s="1041" t="s">
        <v>356</v>
      </c>
      <c r="D103" s="1044" t="s">
        <v>341</v>
      </c>
      <c r="E103" s="1045"/>
      <c r="F103" s="1045"/>
      <c r="G103" s="1045"/>
      <c r="H103" s="1045"/>
      <c r="I103" s="1045"/>
      <c r="J103" s="1045"/>
      <c r="K103" s="1045"/>
      <c r="L103" s="1045"/>
      <c r="M103" s="1045"/>
      <c r="N103" s="1487"/>
      <c r="O103" s="1044" t="s">
        <v>616</v>
      </c>
      <c r="P103" s="1045"/>
      <c r="Q103" s="1045"/>
      <c r="R103" s="1045"/>
      <c r="S103" s="1045"/>
      <c r="T103" s="1045"/>
      <c r="U103" s="1045"/>
      <c r="V103" s="1045"/>
      <c r="W103" s="1487"/>
      <c r="X103" s="1044" t="s">
        <v>615</v>
      </c>
      <c r="Y103" s="1045"/>
      <c r="Z103" s="1045"/>
      <c r="AA103" s="1045"/>
      <c r="AB103" s="1045"/>
      <c r="AC103" s="1045"/>
      <c r="AD103" s="1045"/>
      <c r="AE103" s="1045"/>
      <c r="AF103" s="1487"/>
      <c r="AG103" s="1044" t="s">
        <v>614</v>
      </c>
      <c r="AH103" s="1045"/>
      <c r="AI103" s="1045"/>
      <c r="AJ103" s="1045"/>
      <c r="AK103" s="1045"/>
      <c r="AL103" s="1045"/>
      <c r="AM103" s="1045"/>
      <c r="AN103" s="1045"/>
      <c r="AO103" s="1045"/>
      <c r="AP103" s="1045"/>
      <c r="AQ103" s="1045"/>
      <c r="AR103" s="1045"/>
      <c r="AS103" s="1045"/>
      <c r="AT103" s="1045"/>
      <c r="AU103" s="1045"/>
      <c r="AV103" s="1487"/>
      <c r="AW103" s="1044" t="s">
        <v>613</v>
      </c>
      <c r="AX103" s="1045"/>
      <c r="AY103" s="1045"/>
      <c r="AZ103" s="1045"/>
      <c r="BA103" s="1045"/>
      <c r="BB103" s="1045"/>
      <c r="BC103" s="1045"/>
      <c r="BD103" s="1487"/>
      <c r="BE103" s="1044" t="s">
        <v>612</v>
      </c>
      <c r="BF103" s="1045"/>
      <c r="BG103" s="1045"/>
      <c r="BH103" s="1045"/>
      <c r="BI103" s="1045"/>
      <c r="BJ103" s="1045"/>
      <c r="BK103" s="1045"/>
      <c r="BL103" s="1045"/>
      <c r="BM103" s="1487"/>
      <c r="BN103" s="1469"/>
      <c r="BO103" s="1470"/>
      <c r="BP103" s="1470"/>
      <c r="BQ103" s="1470"/>
      <c r="BR103" s="1470"/>
      <c r="BS103" s="1470"/>
      <c r="BT103" s="1471"/>
    </row>
    <row r="104" spans="1:72" ht="15" customHeight="1">
      <c r="A104" s="1540"/>
      <c r="B104" s="1491"/>
      <c r="C104" s="1042"/>
      <c r="D104" s="1498" t="s">
        <v>357</v>
      </c>
      <c r="E104" s="1488"/>
      <c r="F104" s="1488"/>
      <c r="G104" s="1488"/>
      <c r="H104" s="1488"/>
      <c r="I104" s="1488"/>
      <c r="J104" s="1488"/>
      <c r="K104" s="1488"/>
      <c r="L104" s="1488"/>
      <c r="M104" s="1488"/>
      <c r="N104" s="1489"/>
      <c r="O104" s="1499"/>
      <c r="P104" s="1500"/>
      <c r="Q104" s="1500"/>
      <c r="R104" s="1500"/>
      <c r="S104" s="1500"/>
      <c r="T104" s="1500"/>
      <c r="U104" s="1500"/>
      <c r="V104" s="1404" t="s">
        <v>355</v>
      </c>
      <c r="W104" s="1490"/>
      <c r="X104" s="1499"/>
      <c r="Y104" s="1500"/>
      <c r="Z104" s="1500"/>
      <c r="AA104" s="1500"/>
      <c r="AB104" s="1500"/>
      <c r="AC104" s="1500"/>
      <c r="AD104" s="1500"/>
      <c r="AE104" s="1404" t="s">
        <v>355</v>
      </c>
      <c r="AF104" s="1490"/>
      <c r="AG104" s="1403"/>
      <c r="AH104" s="1404"/>
      <c r="AI104" s="1404"/>
      <c r="AJ104" s="1404"/>
      <c r="AK104" s="1404"/>
      <c r="AL104" s="1404"/>
      <c r="AM104" s="1404"/>
      <c r="AN104" s="1404"/>
      <c r="AO104" s="1404"/>
      <c r="AP104" s="1404"/>
      <c r="AQ104" s="1404"/>
      <c r="AR104" s="1404"/>
      <c r="AS104" s="1404"/>
      <c r="AT104" s="1404"/>
      <c r="AU104" s="1404" t="s">
        <v>355</v>
      </c>
      <c r="AV104" s="1490"/>
      <c r="AW104" s="1403"/>
      <c r="AX104" s="1404"/>
      <c r="AY104" s="1404"/>
      <c r="AZ104" s="1404"/>
      <c r="BA104" s="1404"/>
      <c r="BB104" s="1404"/>
      <c r="BC104" s="1404" t="s">
        <v>355</v>
      </c>
      <c r="BD104" s="1490"/>
      <c r="BE104" s="1403"/>
      <c r="BF104" s="1404"/>
      <c r="BG104" s="1404"/>
      <c r="BH104" s="1404"/>
      <c r="BI104" s="1404"/>
      <c r="BJ104" s="1404"/>
      <c r="BK104" s="1404"/>
      <c r="BL104" s="1404" t="s">
        <v>355</v>
      </c>
      <c r="BM104" s="1490"/>
      <c r="BN104" s="1469"/>
      <c r="BO104" s="1470"/>
      <c r="BP104" s="1470"/>
      <c r="BQ104" s="1470"/>
      <c r="BR104" s="1470"/>
      <c r="BS104" s="1470"/>
      <c r="BT104" s="1471"/>
    </row>
    <row r="105" spans="1:72" ht="15" customHeight="1">
      <c r="A105" s="1540"/>
      <c r="B105" s="1491"/>
      <c r="C105" s="1042"/>
      <c r="D105" s="1498" t="s">
        <v>358</v>
      </c>
      <c r="E105" s="1488"/>
      <c r="F105" s="1488"/>
      <c r="G105" s="1488"/>
      <c r="H105" s="1488"/>
      <c r="I105" s="1488"/>
      <c r="J105" s="1488"/>
      <c r="K105" s="1488"/>
      <c r="L105" s="1488"/>
      <c r="M105" s="1488"/>
      <c r="N105" s="1489"/>
      <c r="O105" s="1499"/>
      <c r="P105" s="1500"/>
      <c r="Q105" s="1500"/>
      <c r="R105" s="1500"/>
      <c r="S105" s="1500"/>
      <c r="T105" s="1500"/>
      <c r="U105" s="1500"/>
      <c r="V105" s="1404" t="s">
        <v>355</v>
      </c>
      <c r="W105" s="1490"/>
      <c r="X105" s="1499"/>
      <c r="Y105" s="1500"/>
      <c r="Z105" s="1500"/>
      <c r="AA105" s="1500"/>
      <c r="AB105" s="1500"/>
      <c r="AC105" s="1500"/>
      <c r="AD105" s="1500"/>
      <c r="AE105" s="1404" t="s">
        <v>355</v>
      </c>
      <c r="AF105" s="1490"/>
      <c r="AG105" s="1403"/>
      <c r="AH105" s="1404"/>
      <c r="AI105" s="1404"/>
      <c r="AJ105" s="1404"/>
      <c r="AK105" s="1404"/>
      <c r="AL105" s="1404"/>
      <c r="AM105" s="1404"/>
      <c r="AN105" s="1404"/>
      <c r="AO105" s="1404"/>
      <c r="AP105" s="1404"/>
      <c r="AQ105" s="1404"/>
      <c r="AR105" s="1404"/>
      <c r="AS105" s="1404"/>
      <c r="AT105" s="1404"/>
      <c r="AU105" s="1404" t="s">
        <v>355</v>
      </c>
      <c r="AV105" s="1490"/>
      <c r="AW105" s="1403"/>
      <c r="AX105" s="1404"/>
      <c r="AY105" s="1404"/>
      <c r="AZ105" s="1404"/>
      <c r="BA105" s="1404"/>
      <c r="BB105" s="1404"/>
      <c r="BC105" s="1404" t="s">
        <v>355</v>
      </c>
      <c r="BD105" s="1490"/>
      <c r="BE105" s="1403"/>
      <c r="BF105" s="1404"/>
      <c r="BG105" s="1404"/>
      <c r="BH105" s="1404"/>
      <c r="BI105" s="1404"/>
      <c r="BJ105" s="1404"/>
      <c r="BK105" s="1404"/>
      <c r="BL105" s="1404" t="s">
        <v>355</v>
      </c>
      <c r="BM105" s="1490"/>
      <c r="BN105" s="1469"/>
      <c r="BO105" s="1470"/>
      <c r="BP105" s="1470"/>
      <c r="BQ105" s="1470"/>
      <c r="BR105" s="1470"/>
      <c r="BS105" s="1470"/>
      <c r="BT105" s="1471"/>
    </row>
    <row r="106" spans="1:72" ht="15" customHeight="1">
      <c r="A106" s="1540"/>
      <c r="B106" s="1491"/>
      <c r="C106" s="1043"/>
      <c r="D106" s="1498" t="s">
        <v>359</v>
      </c>
      <c r="E106" s="1488"/>
      <c r="F106" s="1488"/>
      <c r="G106" s="1488"/>
      <c r="H106" s="1488"/>
      <c r="I106" s="1488"/>
      <c r="J106" s="1488"/>
      <c r="K106" s="1488"/>
      <c r="L106" s="1488"/>
      <c r="M106" s="1488"/>
      <c r="N106" s="1489"/>
      <c r="O106" s="1499"/>
      <c r="P106" s="1500"/>
      <c r="Q106" s="1500"/>
      <c r="R106" s="1500"/>
      <c r="S106" s="1500"/>
      <c r="T106" s="1500"/>
      <c r="U106" s="1500"/>
      <c r="V106" s="1404" t="s">
        <v>355</v>
      </c>
      <c r="W106" s="1490"/>
      <c r="X106" s="1499"/>
      <c r="Y106" s="1500"/>
      <c r="Z106" s="1500"/>
      <c r="AA106" s="1500"/>
      <c r="AB106" s="1500"/>
      <c r="AC106" s="1500"/>
      <c r="AD106" s="1500"/>
      <c r="AE106" s="1404" t="s">
        <v>355</v>
      </c>
      <c r="AF106" s="1490"/>
      <c r="AG106" s="1403"/>
      <c r="AH106" s="1404"/>
      <c r="AI106" s="1404"/>
      <c r="AJ106" s="1404"/>
      <c r="AK106" s="1404"/>
      <c r="AL106" s="1404"/>
      <c r="AM106" s="1404"/>
      <c r="AN106" s="1404"/>
      <c r="AO106" s="1404"/>
      <c r="AP106" s="1404"/>
      <c r="AQ106" s="1404"/>
      <c r="AR106" s="1404"/>
      <c r="AS106" s="1404"/>
      <c r="AT106" s="1404"/>
      <c r="AU106" s="1404" t="s">
        <v>355</v>
      </c>
      <c r="AV106" s="1490"/>
      <c r="AW106" s="1403"/>
      <c r="AX106" s="1404"/>
      <c r="AY106" s="1404"/>
      <c r="AZ106" s="1404"/>
      <c r="BA106" s="1404"/>
      <c r="BB106" s="1404"/>
      <c r="BC106" s="1404" t="s">
        <v>355</v>
      </c>
      <c r="BD106" s="1490"/>
      <c r="BE106" s="1403"/>
      <c r="BF106" s="1404"/>
      <c r="BG106" s="1404"/>
      <c r="BH106" s="1404"/>
      <c r="BI106" s="1404"/>
      <c r="BJ106" s="1404"/>
      <c r="BK106" s="1404"/>
      <c r="BL106" s="1404" t="s">
        <v>355</v>
      </c>
      <c r="BM106" s="1490"/>
      <c r="BN106" s="1469"/>
      <c r="BO106" s="1470"/>
      <c r="BP106" s="1470"/>
      <c r="BQ106" s="1470"/>
      <c r="BR106" s="1470"/>
      <c r="BS106" s="1470"/>
      <c r="BT106" s="1471"/>
    </row>
    <row r="107" spans="1:72" ht="15" customHeight="1">
      <c r="A107" s="1540"/>
      <c r="B107" s="1495" t="s">
        <v>360</v>
      </c>
      <c r="C107" s="1044" t="s">
        <v>361</v>
      </c>
      <c r="D107" s="1046"/>
      <c r="E107" s="1046"/>
      <c r="F107" s="1046"/>
      <c r="G107" s="1046"/>
      <c r="H107" s="1046"/>
      <c r="I107" s="1047"/>
      <c r="J107" s="1044" t="s">
        <v>362</v>
      </c>
      <c r="K107" s="1045"/>
      <c r="L107" s="1045"/>
      <c r="M107" s="1045"/>
      <c r="N107" s="1045"/>
      <c r="O107" s="1045"/>
      <c r="P107" s="1045"/>
      <c r="Q107" s="1045"/>
      <c r="R107" s="1045"/>
      <c r="S107" s="1045"/>
      <c r="T107" s="1045"/>
      <c r="U107" s="1487"/>
      <c r="V107" s="1044" t="s">
        <v>363</v>
      </c>
      <c r="W107" s="1045"/>
      <c r="X107" s="1045"/>
      <c r="Y107" s="1045"/>
      <c r="Z107" s="1045"/>
      <c r="AA107" s="1045"/>
      <c r="AB107" s="1045"/>
      <c r="AC107" s="1045"/>
      <c r="AD107" s="1045"/>
      <c r="AE107" s="1045"/>
      <c r="AF107" s="1045"/>
      <c r="AG107" s="1487"/>
      <c r="AH107" s="633"/>
      <c r="AI107" s="523"/>
      <c r="AJ107" s="523"/>
      <c r="AK107" s="523"/>
      <c r="AL107" s="523"/>
      <c r="AM107" s="523"/>
      <c r="AN107" s="523"/>
      <c r="AO107" s="523"/>
      <c r="AP107" s="523"/>
      <c r="AQ107" s="523"/>
      <c r="AR107" s="523"/>
      <c r="AS107" s="523"/>
      <c r="AT107" s="523"/>
      <c r="AU107" s="523"/>
      <c r="AV107" s="523"/>
      <c r="AW107" s="969"/>
      <c r="AX107" s="969"/>
      <c r="AY107" s="969"/>
      <c r="AZ107" s="969"/>
      <c r="BA107" s="969"/>
      <c r="BB107" s="969"/>
      <c r="BC107" s="969"/>
      <c r="BD107" s="969"/>
      <c r="BE107" s="969"/>
      <c r="BF107" s="969"/>
      <c r="BG107" s="969"/>
      <c r="BH107" s="969"/>
      <c r="BI107" s="969"/>
      <c r="BJ107" s="969"/>
      <c r="BK107" s="969"/>
      <c r="BL107" s="969"/>
      <c r="BM107" s="970"/>
      <c r="BN107" s="1469"/>
      <c r="BO107" s="1470"/>
      <c r="BP107" s="1470"/>
      <c r="BQ107" s="1470"/>
      <c r="BR107" s="1470"/>
      <c r="BS107" s="1470"/>
      <c r="BT107" s="1471"/>
    </row>
    <row r="108" spans="1:72" ht="11.25" customHeight="1">
      <c r="A108" s="1540"/>
      <c r="B108" s="1496"/>
      <c r="C108" s="1502" t="s">
        <v>364</v>
      </c>
      <c r="D108" s="1503"/>
      <c r="E108" s="1503"/>
      <c r="F108" s="1503"/>
      <c r="G108" s="1503"/>
      <c r="H108" s="1503"/>
      <c r="I108" s="1504"/>
      <c r="J108" s="1508"/>
      <c r="K108" s="1509"/>
      <c r="L108" s="1509"/>
      <c r="M108" s="1509"/>
      <c r="N108" s="1509"/>
      <c r="O108" s="1509"/>
      <c r="P108" s="1509"/>
      <c r="Q108" s="1509"/>
      <c r="R108" s="1509"/>
      <c r="S108" s="1509"/>
      <c r="T108" s="1509" t="s">
        <v>608</v>
      </c>
      <c r="U108" s="1512"/>
      <c r="V108" s="1508"/>
      <c r="W108" s="1509"/>
      <c r="X108" s="1509"/>
      <c r="Y108" s="1509"/>
      <c r="Z108" s="1509"/>
      <c r="AA108" s="1509"/>
      <c r="AB108" s="1509"/>
      <c r="AC108" s="1509"/>
      <c r="AD108" s="1509"/>
      <c r="AE108" s="1509"/>
      <c r="AF108" s="1509" t="s">
        <v>611</v>
      </c>
      <c r="AG108" s="1512"/>
      <c r="AH108" s="971"/>
      <c r="AI108" s="972"/>
      <c r="AJ108" s="972"/>
      <c r="AK108" s="972"/>
      <c r="AL108" s="972"/>
      <c r="AM108" s="972"/>
      <c r="AN108" s="972"/>
      <c r="AO108" s="972"/>
      <c r="AP108" s="972"/>
      <c r="AQ108" s="972"/>
      <c r="AR108" s="972"/>
      <c r="AS108" s="972"/>
      <c r="AT108" s="972"/>
      <c r="AU108" s="972"/>
      <c r="AV108" s="961"/>
      <c r="AW108" s="965"/>
      <c r="AX108" s="965"/>
      <c r="AY108" s="965"/>
      <c r="AZ108" s="965"/>
      <c r="BA108" s="965"/>
      <c r="BB108" s="965"/>
      <c r="BC108" s="965"/>
      <c r="BD108" s="965"/>
      <c r="BE108" s="965"/>
      <c r="BF108" s="965"/>
      <c r="BG108" s="965"/>
      <c r="BH108" s="965"/>
      <c r="BI108" s="965"/>
      <c r="BJ108" s="965"/>
      <c r="BK108" s="965"/>
      <c r="BL108" s="965"/>
      <c r="BM108" s="973"/>
      <c r="BN108" s="1469"/>
      <c r="BO108" s="1470"/>
      <c r="BP108" s="1470"/>
      <c r="BQ108" s="1470"/>
      <c r="BR108" s="1470"/>
      <c r="BS108" s="1470"/>
      <c r="BT108" s="1471"/>
    </row>
    <row r="109" spans="1:72" ht="11.25" customHeight="1">
      <c r="A109" s="1540"/>
      <c r="B109" s="1496"/>
      <c r="C109" s="1505"/>
      <c r="D109" s="1506"/>
      <c r="E109" s="1506"/>
      <c r="F109" s="1506"/>
      <c r="G109" s="1506"/>
      <c r="H109" s="1506"/>
      <c r="I109" s="1507"/>
      <c r="J109" s="1510"/>
      <c r="K109" s="1511"/>
      <c r="L109" s="1511"/>
      <c r="M109" s="1511"/>
      <c r="N109" s="1511"/>
      <c r="O109" s="1511"/>
      <c r="P109" s="1511"/>
      <c r="Q109" s="1511"/>
      <c r="R109" s="1511"/>
      <c r="S109" s="1511"/>
      <c r="T109" s="1511"/>
      <c r="U109" s="1513"/>
      <c r="V109" s="1510"/>
      <c r="W109" s="1511"/>
      <c r="X109" s="1511"/>
      <c r="Y109" s="1511"/>
      <c r="Z109" s="1511"/>
      <c r="AA109" s="1511"/>
      <c r="AB109" s="1511"/>
      <c r="AC109" s="1511"/>
      <c r="AD109" s="1511"/>
      <c r="AE109" s="1511"/>
      <c r="AF109" s="1511"/>
      <c r="AG109" s="1513"/>
      <c r="AH109" s="971"/>
      <c r="AI109" s="972"/>
      <c r="AJ109" s="972"/>
      <c r="AK109" s="972"/>
      <c r="AL109" s="972"/>
      <c r="AM109" s="972"/>
      <c r="AN109" s="972"/>
      <c r="AO109" s="972"/>
      <c r="AP109" s="972"/>
      <c r="AQ109" s="972"/>
      <c r="AR109" s="972"/>
      <c r="AS109" s="972"/>
      <c r="AT109" s="972"/>
      <c r="AU109" s="972"/>
      <c r="AV109" s="961"/>
      <c r="AW109" s="965"/>
      <c r="AX109" s="965"/>
      <c r="AY109" s="965"/>
      <c r="AZ109" s="965"/>
      <c r="BA109" s="965"/>
      <c r="BB109" s="965"/>
      <c r="BC109" s="965"/>
      <c r="BD109" s="965"/>
      <c r="BE109" s="965"/>
      <c r="BF109" s="965"/>
      <c r="BG109" s="965"/>
      <c r="BH109" s="965"/>
      <c r="BI109" s="965"/>
      <c r="BJ109" s="965"/>
      <c r="BK109" s="965"/>
      <c r="BL109" s="965"/>
      <c r="BM109" s="973"/>
      <c r="BN109" s="1469"/>
      <c r="BO109" s="1470"/>
      <c r="BP109" s="1470"/>
      <c r="BQ109" s="1470"/>
      <c r="BR109" s="1470"/>
      <c r="BS109" s="1470"/>
      <c r="BT109" s="1471"/>
    </row>
    <row r="110" spans="1:72" ht="11.25" customHeight="1">
      <c r="A110" s="1540"/>
      <c r="B110" s="1496"/>
      <c r="C110" s="1502" t="s">
        <v>365</v>
      </c>
      <c r="D110" s="1503"/>
      <c r="E110" s="1503"/>
      <c r="F110" s="1503"/>
      <c r="G110" s="1503"/>
      <c r="H110" s="1503"/>
      <c r="I110" s="1504"/>
      <c r="J110" s="1508"/>
      <c r="K110" s="1509"/>
      <c r="L110" s="1509"/>
      <c r="M110" s="1509"/>
      <c r="N110" s="1509"/>
      <c r="O110" s="1509"/>
      <c r="P110" s="1509"/>
      <c r="Q110" s="1509"/>
      <c r="R110" s="1509"/>
      <c r="S110" s="1509"/>
      <c r="T110" s="1509" t="s">
        <v>347</v>
      </c>
      <c r="U110" s="1512"/>
      <c r="V110" s="1508"/>
      <c r="W110" s="1509"/>
      <c r="X110" s="1509"/>
      <c r="Y110" s="1509"/>
      <c r="Z110" s="1509"/>
      <c r="AA110" s="1509"/>
      <c r="AB110" s="1509"/>
      <c r="AC110" s="1509"/>
      <c r="AD110" s="1509"/>
      <c r="AE110" s="1509"/>
      <c r="AF110" s="1509" t="s">
        <v>611</v>
      </c>
      <c r="AG110" s="1512"/>
      <c r="AH110" s="971"/>
      <c r="AI110" s="972"/>
      <c r="AJ110" s="972"/>
      <c r="AK110" s="972"/>
      <c r="AL110" s="972"/>
      <c r="AM110" s="972"/>
      <c r="AN110" s="972"/>
      <c r="AO110" s="972"/>
      <c r="AP110" s="972"/>
      <c r="AQ110" s="972"/>
      <c r="AR110" s="972"/>
      <c r="AS110" s="972"/>
      <c r="AT110" s="972"/>
      <c r="AU110" s="972"/>
      <c r="AV110" s="961"/>
      <c r="AW110" s="965"/>
      <c r="AX110" s="965"/>
      <c r="AY110" s="965"/>
      <c r="AZ110" s="965"/>
      <c r="BA110" s="965"/>
      <c r="BB110" s="965"/>
      <c r="BC110" s="965"/>
      <c r="BD110" s="965"/>
      <c r="BE110" s="965"/>
      <c r="BF110" s="965"/>
      <c r="BG110" s="965"/>
      <c r="BH110" s="965"/>
      <c r="BI110" s="965"/>
      <c r="BJ110" s="965"/>
      <c r="BK110" s="965"/>
      <c r="BL110" s="965"/>
      <c r="BM110" s="973"/>
      <c r="BN110" s="1469"/>
      <c r="BO110" s="1470"/>
      <c r="BP110" s="1470"/>
      <c r="BQ110" s="1470"/>
      <c r="BR110" s="1470"/>
      <c r="BS110" s="1470"/>
      <c r="BT110" s="1471"/>
    </row>
    <row r="111" spans="1:72" ht="11.25" customHeight="1">
      <c r="A111" s="1540"/>
      <c r="B111" s="1496"/>
      <c r="C111" s="1505"/>
      <c r="D111" s="1506"/>
      <c r="E111" s="1506"/>
      <c r="F111" s="1506"/>
      <c r="G111" s="1506"/>
      <c r="H111" s="1506"/>
      <c r="I111" s="1507"/>
      <c r="J111" s="1510"/>
      <c r="K111" s="1511"/>
      <c r="L111" s="1511"/>
      <c r="M111" s="1511"/>
      <c r="N111" s="1511"/>
      <c r="O111" s="1511"/>
      <c r="P111" s="1511"/>
      <c r="Q111" s="1511"/>
      <c r="R111" s="1511"/>
      <c r="S111" s="1511"/>
      <c r="T111" s="1511"/>
      <c r="U111" s="1513"/>
      <c r="V111" s="1510"/>
      <c r="W111" s="1511"/>
      <c r="X111" s="1511"/>
      <c r="Y111" s="1511"/>
      <c r="Z111" s="1511"/>
      <c r="AA111" s="1511"/>
      <c r="AB111" s="1511"/>
      <c r="AC111" s="1511"/>
      <c r="AD111" s="1511"/>
      <c r="AE111" s="1511"/>
      <c r="AF111" s="1511"/>
      <c r="AG111" s="1513"/>
      <c r="AH111" s="971"/>
      <c r="AI111" s="972"/>
      <c r="AJ111" s="972"/>
      <c r="AK111" s="972"/>
      <c r="AL111" s="972"/>
      <c r="AM111" s="972"/>
      <c r="AN111" s="972"/>
      <c r="AO111" s="972"/>
      <c r="AP111" s="972"/>
      <c r="AQ111" s="972"/>
      <c r="AR111" s="972"/>
      <c r="AS111" s="972"/>
      <c r="AT111" s="972"/>
      <c r="AU111" s="972"/>
      <c r="AV111" s="961"/>
      <c r="AW111" s="965"/>
      <c r="AX111" s="965"/>
      <c r="AY111" s="965"/>
      <c r="AZ111" s="965"/>
      <c r="BA111" s="965"/>
      <c r="BB111" s="965"/>
      <c r="BC111" s="965"/>
      <c r="BD111" s="965"/>
      <c r="BE111" s="965"/>
      <c r="BF111" s="965"/>
      <c r="BG111" s="965"/>
      <c r="BH111" s="965"/>
      <c r="BI111" s="965"/>
      <c r="BJ111" s="965"/>
      <c r="BK111" s="965"/>
      <c r="BL111" s="965"/>
      <c r="BM111" s="973"/>
      <c r="BN111" s="1469"/>
      <c r="BO111" s="1470"/>
      <c r="BP111" s="1470"/>
      <c r="BQ111" s="1470"/>
      <c r="BR111" s="1470"/>
      <c r="BS111" s="1470"/>
      <c r="BT111" s="1471"/>
    </row>
    <row r="112" spans="1:72" ht="15" customHeight="1">
      <c r="A112" s="1540"/>
      <c r="B112" s="1496"/>
      <c r="C112" s="1514" t="s">
        <v>366</v>
      </c>
      <c r="D112" s="1506"/>
      <c r="E112" s="1506"/>
      <c r="F112" s="1506"/>
      <c r="G112" s="1506"/>
      <c r="H112" s="1506"/>
      <c r="I112" s="1506"/>
      <c r="J112" s="1403"/>
      <c r="K112" s="1404"/>
      <c r="L112" s="1404"/>
      <c r="M112" s="1404"/>
      <c r="N112" s="1404"/>
      <c r="O112" s="1404"/>
      <c r="P112" s="1404"/>
      <c r="Q112" s="1404"/>
      <c r="R112" s="1404"/>
      <c r="S112" s="1404"/>
      <c r="T112" s="1404" t="s">
        <v>347</v>
      </c>
      <c r="U112" s="1490"/>
      <c r="V112" s="1515"/>
      <c r="W112" s="1516"/>
      <c r="X112" s="1516"/>
      <c r="Y112" s="1516"/>
      <c r="Z112" s="1516"/>
      <c r="AA112" s="1516"/>
      <c r="AB112" s="1516"/>
      <c r="AC112" s="1516"/>
      <c r="AD112" s="1516"/>
      <c r="AE112" s="1516"/>
      <c r="AF112" s="1404" t="s">
        <v>611</v>
      </c>
      <c r="AG112" s="1490"/>
      <c r="AH112" s="974"/>
      <c r="AI112" s="975"/>
      <c r="AJ112" s="975"/>
      <c r="AK112" s="975"/>
      <c r="AL112" s="975"/>
      <c r="AM112" s="975"/>
      <c r="AN112" s="975"/>
      <c r="AO112" s="975"/>
      <c r="AP112" s="975"/>
      <c r="AQ112" s="975"/>
      <c r="AR112" s="975"/>
      <c r="AS112" s="975"/>
      <c r="AT112" s="975"/>
      <c r="AU112" s="975"/>
      <c r="AV112" s="976"/>
      <c r="AW112" s="967"/>
      <c r="AX112" s="967"/>
      <c r="AY112" s="967"/>
      <c r="AZ112" s="967"/>
      <c r="BA112" s="967"/>
      <c r="BB112" s="967"/>
      <c r="BC112" s="967"/>
      <c r="BD112" s="967"/>
      <c r="BE112" s="967"/>
      <c r="BF112" s="967"/>
      <c r="BG112" s="967"/>
      <c r="BH112" s="967"/>
      <c r="BI112" s="967"/>
      <c r="BJ112" s="967"/>
      <c r="BK112" s="967"/>
      <c r="BL112" s="967"/>
      <c r="BM112" s="977"/>
      <c r="BN112" s="1469"/>
      <c r="BO112" s="1470"/>
      <c r="BP112" s="1470"/>
      <c r="BQ112" s="1470"/>
      <c r="BR112" s="1470"/>
      <c r="BS112" s="1470"/>
      <c r="BT112" s="1471"/>
    </row>
    <row r="113" spans="1:72" ht="11.25" customHeight="1">
      <c r="A113" s="1540"/>
      <c r="B113" s="1496"/>
      <c r="C113" s="1356" t="s">
        <v>361</v>
      </c>
      <c r="D113" s="1517"/>
      <c r="E113" s="1517"/>
      <c r="F113" s="1517"/>
      <c r="G113" s="1517"/>
      <c r="H113" s="1517"/>
      <c r="I113" s="1518"/>
      <c r="J113" s="1356" t="s">
        <v>367</v>
      </c>
      <c r="K113" s="1517"/>
      <c r="L113" s="1517"/>
      <c r="M113" s="1517"/>
      <c r="N113" s="1517"/>
      <c r="O113" s="1517"/>
      <c r="P113" s="1517"/>
      <c r="Q113" s="1517"/>
      <c r="R113" s="1517"/>
      <c r="S113" s="1517"/>
      <c r="T113" s="1517"/>
      <c r="U113" s="1518"/>
      <c r="V113" s="1356" t="s">
        <v>368</v>
      </c>
      <c r="W113" s="1517"/>
      <c r="X113" s="1517"/>
      <c r="Y113" s="1517"/>
      <c r="Z113" s="1517"/>
      <c r="AA113" s="1517"/>
      <c r="AB113" s="1517"/>
      <c r="AC113" s="1517"/>
      <c r="AD113" s="1517"/>
      <c r="AE113" s="1517"/>
      <c r="AF113" s="1517"/>
      <c r="AG113" s="1517"/>
      <c r="AH113" s="978"/>
      <c r="AI113" s="978"/>
      <c r="AJ113" s="812"/>
      <c r="AK113" s="812"/>
      <c r="AL113" s="812"/>
      <c r="AM113" s="978"/>
      <c r="AN113" s="978"/>
      <c r="AO113" s="812"/>
      <c r="AP113" s="812"/>
      <c r="AQ113" s="978"/>
      <c r="AR113" s="978"/>
      <c r="AS113" s="978"/>
      <c r="AT113" s="978"/>
      <c r="AU113" s="978"/>
      <c r="AV113" s="978"/>
      <c r="AW113" s="978"/>
      <c r="AX113" s="979"/>
      <c r="AY113" s="638"/>
      <c r="AZ113" s="638"/>
      <c r="BA113" s="638"/>
      <c r="BB113" s="638"/>
      <c r="BC113" s="638"/>
      <c r="BD113" s="638"/>
      <c r="BE113" s="969"/>
      <c r="BF113" s="630"/>
      <c r="BG113" s="630"/>
      <c r="BH113" s="630"/>
      <c r="BI113" s="630"/>
      <c r="BJ113" s="630"/>
      <c r="BK113" s="630"/>
      <c r="BL113" s="630"/>
      <c r="BM113" s="630"/>
      <c r="BN113" s="1469"/>
      <c r="BO113" s="1470"/>
      <c r="BP113" s="1470"/>
      <c r="BQ113" s="1470"/>
      <c r="BR113" s="1470"/>
      <c r="BS113" s="1470"/>
      <c r="BT113" s="1471"/>
    </row>
    <row r="114" spans="1:72" ht="10.5" customHeight="1">
      <c r="A114" s="1540"/>
      <c r="B114" s="1496"/>
      <c r="C114" s="1519"/>
      <c r="D114" s="1520"/>
      <c r="E114" s="1520"/>
      <c r="F114" s="1520"/>
      <c r="G114" s="1520"/>
      <c r="H114" s="1520"/>
      <c r="I114" s="1521"/>
      <c r="J114" s="1519"/>
      <c r="K114" s="1520"/>
      <c r="L114" s="1520"/>
      <c r="M114" s="1520"/>
      <c r="N114" s="1520"/>
      <c r="O114" s="1520"/>
      <c r="P114" s="1520"/>
      <c r="Q114" s="1520"/>
      <c r="R114" s="1520"/>
      <c r="S114" s="1520"/>
      <c r="T114" s="1520"/>
      <c r="U114" s="1521"/>
      <c r="V114" s="1519"/>
      <c r="W114" s="1520"/>
      <c r="X114" s="1520"/>
      <c r="Y114" s="1520"/>
      <c r="Z114" s="1520"/>
      <c r="AA114" s="1520"/>
      <c r="AB114" s="1520"/>
      <c r="AC114" s="1520"/>
      <c r="AD114" s="1520"/>
      <c r="AE114" s="1520"/>
      <c r="AF114" s="1520"/>
      <c r="AG114" s="1520"/>
      <c r="AH114" s="1526" t="s">
        <v>369</v>
      </c>
      <c r="AI114" s="1527"/>
      <c r="AJ114" s="1527"/>
      <c r="AK114" s="1527"/>
      <c r="AL114" s="1527"/>
      <c r="AM114" s="1527"/>
      <c r="AN114" s="1527"/>
      <c r="AO114" s="1527"/>
      <c r="AP114" s="1527"/>
      <c r="AQ114" s="1527"/>
      <c r="AR114" s="1527"/>
      <c r="AS114" s="1527"/>
      <c r="AT114" s="1527"/>
      <c r="AU114" s="1527"/>
      <c r="AV114" s="1527"/>
      <c r="AW114" s="1527"/>
      <c r="AX114" s="1528"/>
      <c r="AY114" s="818"/>
      <c r="AZ114" s="818"/>
      <c r="BA114" s="818"/>
      <c r="BB114" s="818"/>
      <c r="BC114" s="818"/>
      <c r="BD114" s="818"/>
      <c r="BE114" s="966"/>
      <c r="BF114" s="966"/>
      <c r="BG114" s="966"/>
      <c r="BH114" s="966"/>
      <c r="BI114" s="966"/>
      <c r="BJ114" s="966"/>
      <c r="BK114" s="966"/>
      <c r="BL114" s="966"/>
      <c r="BM114" s="966"/>
      <c r="BN114" s="1469"/>
      <c r="BO114" s="1470"/>
      <c r="BP114" s="1470"/>
      <c r="BQ114" s="1470"/>
      <c r="BR114" s="1470"/>
      <c r="BS114" s="1470"/>
      <c r="BT114" s="1471"/>
    </row>
    <row r="115" spans="1:72" ht="15" customHeight="1">
      <c r="A115" s="1540"/>
      <c r="B115" s="1496"/>
      <c r="C115" s="1498" t="s">
        <v>364</v>
      </c>
      <c r="D115" s="1522"/>
      <c r="E115" s="1522"/>
      <c r="F115" s="1522"/>
      <c r="G115" s="1522"/>
      <c r="H115" s="1522"/>
      <c r="I115" s="1523"/>
      <c r="J115" s="1529"/>
      <c r="K115" s="1530"/>
      <c r="L115" s="1530"/>
      <c r="M115" s="1530"/>
      <c r="N115" s="1530"/>
      <c r="O115" s="1530"/>
      <c r="P115" s="639" t="s">
        <v>370</v>
      </c>
      <c r="Q115" s="1524"/>
      <c r="R115" s="1524"/>
      <c r="S115" s="639" t="s">
        <v>371</v>
      </c>
      <c r="T115" s="1524" t="s">
        <v>372</v>
      </c>
      <c r="U115" s="1525"/>
      <c r="V115" s="1529"/>
      <c r="W115" s="1530"/>
      <c r="X115" s="1530"/>
      <c r="Y115" s="1530"/>
      <c r="Z115" s="1530"/>
      <c r="AA115" s="1530"/>
      <c r="AB115" s="639" t="s">
        <v>370</v>
      </c>
      <c r="AC115" s="1524"/>
      <c r="AD115" s="1524"/>
      <c r="AE115" s="639" t="s">
        <v>371</v>
      </c>
      <c r="AF115" s="1524" t="s">
        <v>610</v>
      </c>
      <c r="AG115" s="1524"/>
      <c r="AH115" s="1531"/>
      <c r="AI115" s="1524"/>
      <c r="AJ115" s="1524"/>
      <c r="AK115" s="1524"/>
      <c r="AL115" s="1524"/>
      <c r="AM115" s="1524"/>
      <c r="AN115" s="1524"/>
      <c r="AO115" s="1524"/>
      <c r="AP115" s="1524"/>
      <c r="AQ115" s="1524"/>
      <c r="AR115" s="639" t="s">
        <v>370</v>
      </c>
      <c r="AS115" s="1524"/>
      <c r="AT115" s="1524"/>
      <c r="AU115" s="1524"/>
      <c r="AV115" s="639" t="s">
        <v>371</v>
      </c>
      <c r="AW115" s="1524" t="s">
        <v>373</v>
      </c>
      <c r="AX115" s="1525"/>
      <c r="AY115" s="980"/>
      <c r="AZ115" s="980"/>
      <c r="BA115" s="981"/>
      <c r="BB115" s="981"/>
      <c r="BC115" s="981"/>
      <c r="BD115" s="982"/>
      <c r="BE115" s="966"/>
      <c r="BF115" s="966"/>
      <c r="BG115" s="966"/>
      <c r="BH115" s="966"/>
      <c r="BI115" s="966"/>
      <c r="BJ115" s="966"/>
      <c r="BK115" s="966"/>
      <c r="BL115" s="966"/>
      <c r="BM115" s="966"/>
      <c r="BN115" s="1469"/>
      <c r="BO115" s="1470"/>
      <c r="BP115" s="1470"/>
      <c r="BQ115" s="1470"/>
      <c r="BR115" s="1470"/>
      <c r="BS115" s="1470"/>
      <c r="BT115" s="1471"/>
    </row>
    <row r="116" spans="1:72" ht="15" customHeight="1">
      <c r="A116" s="1540"/>
      <c r="B116" s="1496"/>
      <c r="C116" s="1498" t="s">
        <v>374</v>
      </c>
      <c r="D116" s="1522"/>
      <c r="E116" s="1522"/>
      <c r="F116" s="1522"/>
      <c r="G116" s="1522"/>
      <c r="H116" s="1522"/>
      <c r="I116" s="1523"/>
      <c r="J116" s="1529"/>
      <c r="K116" s="1530"/>
      <c r="L116" s="1530"/>
      <c r="M116" s="1530"/>
      <c r="N116" s="1530"/>
      <c r="O116" s="1530"/>
      <c r="P116" s="639" t="s">
        <v>370</v>
      </c>
      <c r="Q116" s="1524"/>
      <c r="R116" s="1524"/>
      <c r="S116" s="639" t="s">
        <v>371</v>
      </c>
      <c r="T116" s="1524" t="s">
        <v>372</v>
      </c>
      <c r="U116" s="1525"/>
      <c r="V116" s="1529"/>
      <c r="W116" s="1530"/>
      <c r="X116" s="1530"/>
      <c r="Y116" s="1530"/>
      <c r="Z116" s="1530"/>
      <c r="AA116" s="1530"/>
      <c r="AB116" s="639" t="s">
        <v>370</v>
      </c>
      <c r="AC116" s="1524"/>
      <c r="AD116" s="1524"/>
      <c r="AE116" s="639" t="s">
        <v>371</v>
      </c>
      <c r="AF116" s="1524" t="s">
        <v>610</v>
      </c>
      <c r="AG116" s="1524"/>
      <c r="AH116" s="1531"/>
      <c r="AI116" s="1524"/>
      <c r="AJ116" s="1524"/>
      <c r="AK116" s="1524"/>
      <c r="AL116" s="1524"/>
      <c r="AM116" s="1524"/>
      <c r="AN116" s="1524"/>
      <c r="AO116" s="1524"/>
      <c r="AP116" s="1524"/>
      <c r="AQ116" s="1524"/>
      <c r="AR116" s="639" t="s">
        <v>370</v>
      </c>
      <c r="AS116" s="1524"/>
      <c r="AT116" s="1524"/>
      <c r="AU116" s="1524"/>
      <c r="AV116" s="639" t="s">
        <v>371</v>
      </c>
      <c r="AW116" s="1524" t="s">
        <v>373</v>
      </c>
      <c r="AX116" s="1525"/>
      <c r="AY116" s="980"/>
      <c r="AZ116" s="980"/>
      <c r="BA116" s="981"/>
      <c r="BB116" s="981"/>
      <c r="BC116" s="981"/>
      <c r="BD116" s="982"/>
      <c r="BE116" s="966"/>
      <c r="BF116" s="966"/>
      <c r="BG116" s="966"/>
      <c r="BH116" s="966"/>
      <c r="BI116" s="966"/>
      <c r="BJ116" s="966"/>
      <c r="BK116" s="966"/>
      <c r="BL116" s="966"/>
      <c r="BM116" s="966"/>
      <c r="BN116" s="1469"/>
      <c r="BO116" s="1470"/>
      <c r="BP116" s="1470"/>
      <c r="BQ116" s="1470"/>
      <c r="BR116" s="1470"/>
      <c r="BS116" s="1470"/>
      <c r="BT116" s="1471"/>
    </row>
    <row r="117" spans="1:72" ht="15" customHeight="1">
      <c r="A117" s="1540"/>
      <c r="B117" s="1496"/>
      <c r="C117" s="1498" t="s">
        <v>366</v>
      </c>
      <c r="D117" s="1522"/>
      <c r="E117" s="1522"/>
      <c r="F117" s="1522"/>
      <c r="G117" s="1522"/>
      <c r="H117" s="1522"/>
      <c r="I117" s="1523"/>
      <c r="J117" s="1529"/>
      <c r="K117" s="1530"/>
      <c r="L117" s="1530"/>
      <c r="M117" s="1530"/>
      <c r="N117" s="1530"/>
      <c r="O117" s="1530"/>
      <c r="P117" s="639" t="s">
        <v>370</v>
      </c>
      <c r="Q117" s="1524"/>
      <c r="R117" s="1524"/>
      <c r="S117" s="639" t="s">
        <v>371</v>
      </c>
      <c r="T117" s="1524" t="s">
        <v>372</v>
      </c>
      <c r="U117" s="1525"/>
      <c r="V117" s="1529"/>
      <c r="W117" s="1530"/>
      <c r="X117" s="1530"/>
      <c r="Y117" s="1530"/>
      <c r="Z117" s="1530"/>
      <c r="AA117" s="1530"/>
      <c r="AB117" s="639" t="s">
        <v>370</v>
      </c>
      <c r="AC117" s="1524"/>
      <c r="AD117" s="1524"/>
      <c r="AE117" s="639" t="s">
        <v>371</v>
      </c>
      <c r="AF117" s="1524" t="s">
        <v>610</v>
      </c>
      <c r="AG117" s="1524"/>
      <c r="AH117" s="1531"/>
      <c r="AI117" s="1524"/>
      <c r="AJ117" s="1524"/>
      <c r="AK117" s="1524"/>
      <c r="AL117" s="1524"/>
      <c r="AM117" s="1524"/>
      <c r="AN117" s="1524"/>
      <c r="AO117" s="1524"/>
      <c r="AP117" s="1524"/>
      <c r="AQ117" s="1524"/>
      <c r="AR117" s="639" t="s">
        <v>370</v>
      </c>
      <c r="AS117" s="1524"/>
      <c r="AT117" s="1524"/>
      <c r="AU117" s="1524"/>
      <c r="AV117" s="639" t="s">
        <v>371</v>
      </c>
      <c r="AW117" s="1524" t="s">
        <v>373</v>
      </c>
      <c r="AX117" s="1525"/>
      <c r="AY117" s="980"/>
      <c r="AZ117" s="980"/>
      <c r="BA117" s="981"/>
      <c r="BB117" s="981"/>
      <c r="BC117" s="981"/>
      <c r="BD117" s="982"/>
      <c r="BE117" s="966"/>
      <c r="BF117" s="966"/>
      <c r="BG117" s="966"/>
      <c r="BH117" s="966"/>
      <c r="BI117" s="966"/>
      <c r="BJ117" s="966"/>
      <c r="BK117" s="966"/>
      <c r="BL117" s="966"/>
      <c r="BM117" s="966"/>
      <c r="BN117" s="1469"/>
      <c r="BO117" s="1470"/>
      <c r="BP117" s="1470"/>
      <c r="BQ117" s="1470"/>
      <c r="BR117" s="1470"/>
      <c r="BS117" s="1470"/>
      <c r="BT117" s="1471"/>
    </row>
    <row r="118" spans="1:72" s="566" customFormat="1" ht="15" customHeight="1">
      <c r="A118" s="1540"/>
      <c r="B118" s="1501"/>
      <c r="C118" s="1333" t="s">
        <v>323</v>
      </c>
      <c r="D118" s="1334"/>
      <c r="E118" s="1334"/>
      <c r="F118" s="1334"/>
      <c r="G118" s="1334"/>
      <c r="H118" s="1334"/>
      <c r="I118" s="1335"/>
      <c r="J118" s="1542">
        <f>SUM(J115:O117)</f>
        <v>0</v>
      </c>
      <c r="K118" s="1535"/>
      <c r="L118" s="1535"/>
      <c r="M118" s="1535"/>
      <c r="N118" s="1535"/>
      <c r="O118" s="1535"/>
      <c r="P118" s="640" t="s">
        <v>370</v>
      </c>
      <c r="Q118" s="1543">
        <f>SUM(Q115:R117)</f>
        <v>0</v>
      </c>
      <c r="R118" s="1543"/>
      <c r="S118" s="641" t="s">
        <v>371</v>
      </c>
      <c r="T118" s="1337" t="s">
        <v>372</v>
      </c>
      <c r="U118" s="1544"/>
      <c r="V118" s="1542">
        <f>SUM(V115:AA117)</f>
        <v>0</v>
      </c>
      <c r="W118" s="1535"/>
      <c r="X118" s="1535"/>
      <c r="Y118" s="1535"/>
      <c r="Z118" s="1535"/>
      <c r="AA118" s="1535"/>
      <c r="AB118" s="640" t="s">
        <v>370</v>
      </c>
      <c r="AC118" s="1543">
        <f>SUM(AC115:AD117)</f>
        <v>0</v>
      </c>
      <c r="AD118" s="1543"/>
      <c r="AE118" s="641" t="s">
        <v>371</v>
      </c>
      <c r="AF118" s="1337" t="s">
        <v>609</v>
      </c>
      <c r="AG118" s="1337"/>
      <c r="AH118" s="1545">
        <f>SUM(AH115:AQ117)</f>
        <v>0</v>
      </c>
      <c r="AI118" s="1535"/>
      <c r="AJ118" s="1535"/>
      <c r="AK118" s="1535"/>
      <c r="AL118" s="1535"/>
      <c r="AM118" s="1535"/>
      <c r="AN118" s="1535"/>
      <c r="AO118" s="1535"/>
      <c r="AP118" s="1535"/>
      <c r="AQ118" s="1535"/>
      <c r="AR118" s="641" t="s">
        <v>370</v>
      </c>
      <c r="AS118" s="1543">
        <f>SUM(AS115:AU117)</f>
        <v>0</v>
      </c>
      <c r="AT118" s="1543"/>
      <c r="AU118" s="1543"/>
      <c r="AV118" s="641" t="s">
        <v>371</v>
      </c>
      <c r="AW118" s="1535" t="s">
        <v>609</v>
      </c>
      <c r="AX118" s="1536"/>
      <c r="AY118" s="983"/>
      <c r="AZ118" s="983"/>
      <c r="BA118" s="984"/>
      <c r="BB118" s="984"/>
      <c r="BC118" s="984"/>
      <c r="BD118" s="983"/>
      <c r="BE118" s="985"/>
      <c r="BF118" s="985"/>
      <c r="BG118" s="985"/>
      <c r="BH118" s="985"/>
      <c r="BI118" s="985"/>
      <c r="BJ118" s="985"/>
      <c r="BK118" s="985"/>
      <c r="BL118" s="985"/>
      <c r="BM118" s="985"/>
      <c r="BN118" s="1469"/>
      <c r="BO118" s="1470"/>
      <c r="BP118" s="1470"/>
      <c r="BQ118" s="1470"/>
      <c r="BR118" s="1470"/>
      <c r="BS118" s="1470"/>
      <c r="BT118" s="1471"/>
    </row>
    <row r="119" spans="1:72" ht="15" customHeight="1">
      <c r="A119" s="1540"/>
      <c r="B119" s="1066" t="s">
        <v>375</v>
      </c>
      <c r="C119" s="1537"/>
      <c r="D119" s="1537"/>
      <c r="E119" s="1537"/>
      <c r="F119" s="1537"/>
      <c r="G119" s="1537"/>
      <c r="H119" s="1537"/>
      <c r="I119" s="1538"/>
      <c r="J119" s="1475" t="s">
        <v>362</v>
      </c>
      <c r="K119" s="1046"/>
      <c r="L119" s="1046"/>
      <c r="M119" s="1046"/>
      <c r="N119" s="1046"/>
      <c r="O119" s="1046"/>
      <c r="P119" s="1046"/>
      <c r="Q119" s="1046"/>
      <c r="R119" s="1046"/>
      <c r="S119" s="1046"/>
      <c r="T119" s="1046"/>
      <c r="U119" s="1046"/>
      <c r="V119" s="1046"/>
      <c r="W119" s="1047"/>
      <c r="X119" s="644"/>
      <c r="Y119" s="645"/>
      <c r="Z119" s="645"/>
      <c r="AA119" s="645"/>
      <c r="AB119" s="645"/>
      <c r="AC119" s="645"/>
      <c r="AD119" s="645"/>
      <c r="AE119" s="645"/>
      <c r="AF119" s="645"/>
      <c r="AG119" s="645"/>
      <c r="AH119" s="645"/>
      <c r="AI119" s="503"/>
      <c r="AJ119" s="503"/>
      <c r="AK119" s="503"/>
      <c r="AL119" s="645"/>
      <c r="AM119" s="645"/>
      <c r="AN119" s="503"/>
      <c r="AO119" s="503"/>
      <c r="AP119" s="503"/>
      <c r="AQ119" s="503"/>
      <c r="AR119" s="503"/>
      <c r="AS119" s="503"/>
      <c r="AT119" s="503"/>
      <c r="AU119" s="503"/>
      <c r="AV119" s="503"/>
      <c r="AW119" s="503"/>
      <c r="AX119" s="503"/>
      <c r="AY119" s="503"/>
      <c r="AZ119" s="503"/>
      <c r="BA119" s="503"/>
      <c r="BB119" s="503"/>
      <c r="BC119" s="503"/>
      <c r="BD119" s="503"/>
      <c r="BE119" s="986"/>
      <c r="BF119" s="986"/>
      <c r="BG119" s="986"/>
      <c r="BH119" s="986"/>
      <c r="BI119" s="986"/>
      <c r="BJ119" s="986"/>
      <c r="BK119" s="986"/>
      <c r="BL119" s="986"/>
      <c r="BM119" s="987"/>
      <c r="BN119" s="1469"/>
      <c r="BO119" s="1470"/>
      <c r="BP119" s="1470"/>
      <c r="BQ119" s="1470"/>
      <c r="BR119" s="1470"/>
      <c r="BS119" s="1470"/>
      <c r="BT119" s="1471"/>
    </row>
    <row r="120" spans="1:72" ht="15" customHeight="1">
      <c r="A120" s="1540"/>
      <c r="B120" s="506"/>
      <c r="C120" s="1498" t="s">
        <v>376</v>
      </c>
      <c r="D120" s="1522"/>
      <c r="E120" s="1522"/>
      <c r="F120" s="1522"/>
      <c r="G120" s="1522"/>
      <c r="H120" s="1522"/>
      <c r="I120" s="1523"/>
      <c r="J120" s="1532"/>
      <c r="K120" s="1533"/>
      <c r="L120" s="1533"/>
      <c r="M120" s="1533"/>
      <c r="N120" s="1533"/>
      <c r="O120" s="1533"/>
      <c r="P120" s="1533"/>
      <c r="Q120" s="1533"/>
      <c r="R120" s="1533"/>
      <c r="S120" s="1533"/>
      <c r="T120" s="1533"/>
      <c r="U120" s="1533"/>
      <c r="V120" s="1404" t="s">
        <v>608</v>
      </c>
      <c r="W120" s="1490"/>
      <c r="X120" s="988"/>
      <c r="Y120" s="962"/>
      <c r="Z120" s="962"/>
      <c r="AA120" s="962"/>
      <c r="AB120" s="962"/>
      <c r="AC120" s="962"/>
      <c r="AD120" s="962"/>
      <c r="AE120" s="962"/>
      <c r="AF120" s="962"/>
      <c r="AG120" s="962"/>
      <c r="AH120" s="961"/>
      <c r="AI120" s="962"/>
      <c r="AJ120" s="961"/>
      <c r="AK120" s="965"/>
      <c r="AL120" s="962"/>
      <c r="AM120" s="961"/>
      <c r="AN120" s="962"/>
      <c r="AO120" s="961"/>
      <c r="AP120" s="965"/>
      <c r="AQ120" s="965"/>
      <c r="AR120" s="965"/>
      <c r="AS120" s="965"/>
      <c r="AT120" s="965"/>
      <c r="AU120" s="965"/>
      <c r="AV120" s="965"/>
      <c r="AW120" s="965"/>
      <c r="AX120" s="965"/>
      <c r="AY120" s="965"/>
      <c r="AZ120" s="965"/>
      <c r="BA120" s="965"/>
      <c r="BB120" s="965"/>
      <c r="BC120" s="965"/>
      <c r="BD120" s="961"/>
      <c r="BE120" s="989"/>
      <c r="BF120" s="989"/>
      <c r="BG120" s="989"/>
      <c r="BH120" s="989"/>
      <c r="BI120" s="989"/>
      <c r="BJ120" s="989"/>
      <c r="BK120" s="989"/>
      <c r="BL120" s="989"/>
      <c r="BM120" s="880"/>
      <c r="BN120" s="1469"/>
      <c r="BO120" s="1470"/>
      <c r="BP120" s="1470"/>
      <c r="BQ120" s="1470"/>
      <c r="BR120" s="1470"/>
      <c r="BS120" s="1470"/>
      <c r="BT120" s="1471"/>
    </row>
    <row r="121" spans="1:72" ht="15" customHeight="1">
      <c r="A121" s="1541"/>
      <c r="B121" s="464"/>
      <c r="C121" s="1498" t="s">
        <v>377</v>
      </c>
      <c r="D121" s="1522"/>
      <c r="E121" s="1522"/>
      <c r="F121" s="1522"/>
      <c r="G121" s="1522"/>
      <c r="H121" s="1522"/>
      <c r="I121" s="1523"/>
      <c r="J121" s="1532"/>
      <c r="K121" s="1533"/>
      <c r="L121" s="1533"/>
      <c r="M121" s="1533"/>
      <c r="N121" s="1533"/>
      <c r="O121" s="1533"/>
      <c r="P121" s="1533"/>
      <c r="Q121" s="1533"/>
      <c r="R121" s="1533"/>
      <c r="S121" s="1533"/>
      <c r="T121" s="1533"/>
      <c r="U121" s="1533"/>
      <c r="V121" s="1404" t="s">
        <v>608</v>
      </c>
      <c r="W121" s="1490"/>
      <c r="X121" s="990"/>
      <c r="Y121" s="985"/>
      <c r="Z121" s="985"/>
      <c r="AA121" s="985"/>
      <c r="AB121" s="985"/>
      <c r="AC121" s="985"/>
      <c r="AD121" s="985"/>
      <c r="AE121" s="985"/>
      <c r="AF121" s="985"/>
      <c r="AG121" s="985"/>
      <c r="AH121" s="985"/>
      <c r="AI121" s="985"/>
      <c r="AJ121" s="991"/>
      <c r="AK121" s="967"/>
      <c r="AL121" s="985"/>
      <c r="AM121" s="985"/>
      <c r="AN121" s="985"/>
      <c r="AO121" s="991"/>
      <c r="AP121" s="967"/>
      <c r="AQ121" s="967"/>
      <c r="AR121" s="967"/>
      <c r="AS121" s="967"/>
      <c r="AT121" s="967"/>
      <c r="AU121" s="967"/>
      <c r="AV121" s="967"/>
      <c r="AW121" s="967"/>
      <c r="AX121" s="967"/>
      <c r="AY121" s="967"/>
      <c r="AZ121" s="967"/>
      <c r="BA121" s="967"/>
      <c r="BB121" s="967"/>
      <c r="BC121" s="967"/>
      <c r="BD121" s="991"/>
      <c r="BE121" s="991"/>
      <c r="BF121" s="991"/>
      <c r="BG121" s="991"/>
      <c r="BH121" s="991"/>
      <c r="BI121" s="991"/>
      <c r="BJ121" s="991"/>
      <c r="BK121" s="991"/>
      <c r="BL121" s="991"/>
      <c r="BM121" s="992"/>
      <c r="BN121" s="1472"/>
      <c r="BO121" s="1473"/>
      <c r="BP121" s="1473"/>
      <c r="BQ121" s="1473"/>
      <c r="BR121" s="1473"/>
      <c r="BS121" s="1473"/>
      <c r="BT121" s="1474"/>
    </row>
    <row r="122" spans="1:72" s="567" customFormat="1" ht="15" customHeight="1">
      <c r="A122" s="1534" t="s">
        <v>796</v>
      </c>
      <c r="B122" s="1534"/>
      <c r="C122" s="1534"/>
      <c r="D122" s="1534"/>
      <c r="E122" s="1534"/>
      <c r="F122" s="1534"/>
      <c r="G122" s="1534"/>
      <c r="H122" s="1534"/>
      <c r="I122" s="1534"/>
      <c r="J122" s="1534"/>
      <c r="K122" s="1534"/>
      <c r="L122" s="1534"/>
      <c r="M122" s="1534"/>
      <c r="N122" s="1534"/>
      <c r="O122" s="1534"/>
      <c r="P122" s="1534"/>
      <c r="Q122" s="1534"/>
      <c r="R122" s="1534"/>
      <c r="S122" s="1534"/>
      <c r="T122" s="1534"/>
      <c r="U122" s="1534"/>
      <c r="V122" s="1534"/>
      <c r="W122" s="1534"/>
      <c r="X122" s="1534"/>
      <c r="Y122" s="1534"/>
      <c r="Z122" s="1534"/>
      <c r="AA122" s="1534"/>
      <c r="AB122" s="1534"/>
      <c r="AC122" s="1534"/>
      <c r="AD122" s="1534"/>
      <c r="AE122" s="1534"/>
      <c r="AF122" s="1534"/>
      <c r="AG122" s="1534"/>
      <c r="AH122" s="1534"/>
      <c r="AI122" s="1534"/>
      <c r="AJ122" s="1534"/>
      <c r="AK122" s="1534"/>
      <c r="AL122" s="1534"/>
      <c r="AM122" s="1534"/>
      <c r="AN122" s="1534"/>
      <c r="AO122" s="1534"/>
      <c r="AP122" s="1534"/>
      <c r="AQ122" s="1534"/>
      <c r="AR122" s="1534"/>
      <c r="AS122" s="1534"/>
      <c r="AT122" s="1534"/>
      <c r="AU122" s="1534"/>
      <c r="AV122" s="1534"/>
      <c r="AW122" s="1534"/>
      <c r="AX122" s="1534"/>
      <c r="AY122" s="1534"/>
      <c r="AZ122" s="1534"/>
      <c r="BA122" s="1534"/>
      <c r="BB122" s="1534"/>
      <c r="BC122" s="1534"/>
      <c r="BD122" s="1534"/>
      <c r="BE122" s="1534"/>
      <c r="BF122" s="1534"/>
      <c r="BG122" s="1534"/>
      <c r="BH122" s="1534"/>
      <c r="BI122" s="1534"/>
      <c r="BJ122" s="1534"/>
      <c r="BK122" s="1534"/>
      <c r="BL122" s="1534"/>
      <c r="BM122" s="1534"/>
      <c r="BN122" s="1534"/>
      <c r="BO122" s="532"/>
      <c r="BP122" s="532"/>
      <c r="BQ122" s="532"/>
      <c r="BR122" s="532"/>
      <c r="BS122" s="532"/>
      <c r="BT122" s="532"/>
    </row>
    <row r="123" spans="1:72" s="567" customFormat="1">
      <c r="A123" s="202"/>
      <c r="B123" s="201" t="s">
        <v>24</v>
      </c>
      <c r="C123" s="202"/>
      <c r="D123" s="202"/>
      <c r="E123" s="202"/>
      <c r="F123" s="202"/>
      <c r="G123" s="202"/>
      <c r="H123" s="202"/>
      <c r="I123" s="202"/>
      <c r="J123" s="202"/>
      <c r="K123" s="202"/>
      <c r="L123" s="202"/>
      <c r="M123" s="202"/>
      <c r="N123" s="202"/>
      <c r="O123" s="202"/>
      <c r="P123" s="202"/>
      <c r="Q123" s="202"/>
      <c r="R123" s="202"/>
      <c r="S123" s="202"/>
      <c r="T123" s="202"/>
      <c r="U123" s="202"/>
      <c r="V123" s="202"/>
      <c r="W123" s="202"/>
      <c r="X123" s="202"/>
      <c r="Y123" s="202"/>
      <c r="Z123" s="202"/>
      <c r="AA123" s="202"/>
      <c r="AB123" s="202"/>
      <c r="AC123" s="202"/>
      <c r="AD123" s="202"/>
      <c r="AE123" s="202"/>
      <c r="AF123" s="202"/>
      <c r="AG123" s="202"/>
      <c r="AH123" s="202"/>
      <c r="AI123" s="202"/>
      <c r="AJ123" s="202"/>
      <c r="AK123" s="202"/>
      <c r="AL123" s="202"/>
      <c r="AM123" s="202"/>
      <c r="AN123" s="202"/>
      <c r="AO123" s="202"/>
      <c r="AP123" s="202"/>
      <c r="AQ123" s="202"/>
      <c r="AR123" s="202"/>
      <c r="AS123" s="202"/>
      <c r="AT123" s="202"/>
      <c r="AU123" s="202"/>
      <c r="AV123" s="202"/>
      <c r="AW123" s="202"/>
      <c r="AX123" s="202"/>
      <c r="AY123" s="202"/>
      <c r="AZ123" s="202"/>
      <c r="BA123" s="202"/>
      <c r="BB123" s="202"/>
      <c r="BC123" s="202"/>
      <c r="BD123" s="202"/>
      <c r="BE123" s="202"/>
      <c r="BF123" s="202"/>
      <c r="BG123" s="202"/>
      <c r="BH123" s="202"/>
      <c r="BI123" s="202"/>
      <c r="BJ123" s="202"/>
      <c r="BK123" s="202"/>
      <c r="BL123" s="202"/>
      <c r="BM123" s="202"/>
      <c r="BN123" s="202"/>
      <c r="BO123" s="202"/>
      <c r="BP123" s="202"/>
      <c r="BQ123" s="202"/>
      <c r="BR123" s="202"/>
      <c r="BS123" s="202"/>
      <c r="BT123" s="202"/>
    </row>
    <row r="124" spans="1:72" s="567" customFormat="1" ht="13.5" customHeight="1">
      <c r="A124" s="202"/>
      <c r="B124" s="202"/>
      <c r="C124" s="202"/>
      <c r="D124" s="203" t="s">
        <v>378</v>
      </c>
      <c r="E124" s="677"/>
      <c r="F124" s="677"/>
      <c r="G124" s="677"/>
      <c r="H124" s="677"/>
      <c r="I124" s="677"/>
      <c r="J124" s="677"/>
      <c r="K124" s="677"/>
      <c r="L124" s="677"/>
      <c r="M124" s="677"/>
      <c r="N124" s="677"/>
      <c r="O124" s="677"/>
      <c r="P124" s="677"/>
      <c r="Q124" s="677"/>
      <c r="R124" s="677"/>
      <c r="S124" s="677"/>
      <c r="T124" s="677"/>
      <c r="U124" s="677"/>
      <c r="V124" s="677"/>
      <c r="W124" s="677"/>
      <c r="X124" s="677"/>
      <c r="Y124" s="677"/>
      <c r="Z124" s="677"/>
      <c r="AA124" s="677"/>
      <c r="AB124" s="677"/>
      <c r="AC124" s="677"/>
      <c r="AD124" s="677"/>
      <c r="AE124" s="677"/>
      <c r="AF124" s="677"/>
      <c r="AG124" s="677"/>
      <c r="AH124" s="677"/>
      <c r="AI124" s="677"/>
      <c r="AJ124" s="677"/>
      <c r="AK124" s="677"/>
      <c r="AL124" s="677"/>
      <c r="AM124" s="677"/>
      <c r="AN124" s="677"/>
      <c r="AO124" s="677"/>
      <c r="AP124" s="677"/>
      <c r="AQ124" s="677"/>
      <c r="AR124" s="677"/>
      <c r="AS124" s="677"/>
      <c r="AT124" s="677"/>
      <c r="AU124" s="202"/>
      <c r="AV124" s="202"/>
      <c r="AW124" s="202"/>
      <c r="AX124" s="202"/>
      <c r="AY124" s="202"/>
      <c r="AZ124" s="202"/>
      <c r="BA124" s="202"/>
      <c r="BB124" s="202"/>
      <c r="BC124" s="202"/>
      <c r="BD124" s="202"/>
      <c r="BE124" s="202"/>
      <c r="BF124" s="202"/>
      <c r="BG124" s="202"/>
      <c r="BH124" s="202"/>
      <c r="BI124" s="202"/>
      <c r="BJ124" s="202"/>
      <c r="BK124" s="202"/>
      <c r="BL124" s="202"/>
      <c r="BM124" s="202"/>
      <c r="BN124" s="202"/>
      <c r="BO124" s="202"/>
      <c r="BP124" s="202"/>
      <c r="BQ124" s="202"/>
      <c r="BR124" s="202"/>
      <c r="BS124" s="202"/>
      <c r="BT124" s="202"/>
    </row>
    <row r="125" spans="1:72" s="567" customFormat="1">
      <c r="A125" s="202"/>
      <c r="B125" s="202"/>
      <c r="C125" s="202"/>
      <c r="D125" s="204" t="s">
        <v>839</v>
      </c>
      <c r="E125" s="677"/>
      <c r="F125" s="677"/>
      <c r="G125" s="677"/>
      <c r="H125" s="677"/>
      <c r="I125" s="677"/>
      <c r="J125" s="677"/>
      <c r="K125" s="677"/>
      <c r="L125" s="677"/>
      <c r="M125" s="677"/>
      <c r="N125" s="677"/>
      <c r="O125" s="677"/>
      <c r="P125" s="677"/>
      <c r="Q125" s="677"/>
      <c r="R125" s="677"/>
      <c r="S125" s="677"/>
      <c r="T125" s="677"/>
      <c r="U125" s="677"/>
      <c r="V125" s="677"/>
      <c r="W125" s="677"/>
      <c r="X125" s="677"/>
      <c r="Y125" s="677"/>
      <c r="Z125" s="677"/>
      <c r="AA125" s="677"/>
      <c r="AB125" s="677"/>
      <c r="AC125" s="677"/>
      <c r="AD125" s="677"/>
      <c r="AE125" s="677"/>
      <c r="AF125" s="677"/>
      <c r="AG125" s="677"/>
      <c r="AH125" s="677"/>
      <c r="AI125" s="677"/>
      <c r="AJ125" s="677"/>
      <c r="AK125" s="677"/>
      <c r="AL125" s="677"/>
      <c r="AM125" s="677"/>
      <c r="AN125" s="677"/>
      <c r="AO125" s="677"/>
      <c r="AP125" s="677"/>
      <c r="AQ125" s="677"/>
      <c r="AR125" s="677"/>
      <c r="AS125" s="677"/>
      <c r="AT125" s="677"/>
      <c r="AU125" s="202"/>
      <c r="AV125" s="202"/>
      <c r="AW125" s="202"/>
      <c r="AX125" s="202"/>
      <c r="AY125" s="202"/>
      <c r="AZ125" s="202"/>
      <c r="BA125" s="202"/>
      <c r="BB125" s="202"/>
      <c r="BC125" s="202"/>
      <c r="BD125" s="202"/>
      <c r="BE125" s="202"/>
      <c r="BF125" s="202"/>
      <c r="BG125" s="202"/>
      <c r="BH125" s="202"/>
      <c r="BI125" s="202"/>
      <c r="BJ125" s="202"/>
      <c r="BK125" s="202"/>
      <c r="BL125" s="202"/>
      <c r="BM125" s="202"/>
      <c r="BN125" s="202"/>
      <c r="BO125" s="202"/>
      <c r="BP125" s="202"/>
      <c r="BQ125" s="202"/>
      <c r="BR125" s="202"/>
      <c r="BS125" s="202"/>
      <c r="BT125" s="202"/>
    </row>
    <row r="126" spans="1:72" s="567" customFormat="1">
      <c r="A126" s="202"/>
      <c r="B126" s="202"/>
      <c r="C126" s="202"/>
      <c r="D126" s="204" t="s">
        <v>840</v>
      </c>
      <c r="E126" s="204"/>
      <c r="F126" s="677"/>
      <c r="G126" s="677"/>
      <c r="H126" s="677"/>
      <c r="I126" s="677"/>
      <c r="J126" s="677"/>
      <c r="K126" s="677"/>
      <c r="L126" s="677"/>
      <c r="M126" s="677"/>
      <c r="N126" s="677"/>
      <c r="O126" s="677"/>
      <c r="P126" s="677"/>
      <c r="Q126" s="677"/>
      <c r="R126" s="677"/>
      <c r="S126" s="677"/>
      <c r="T126" s="677"/>
      <c r="U126" s="677"/>
      <c r="V126" s="677"/>
      <c r="W126" s="677"/>
      <c r="X126" s="677"/>
      <c r="Y126" s="677"/>
      <c r="Z126" s="677"/>
      <c r="AA126" s="677"/>
      <c r="AB126" s="677"/>
      <c r="AC126" s="677"/>
      <c r="AD126" s="677"/>
      <c r="AE126" s="677"/>
      <c r="AF126" s="677"/>
      <c r="AG126" s="677"/>
      <c r="AH126" s="677"/>
      <c r="AI126" s="677"/>
      <c r="AJ126" s="677"/>
      <c r="AK126" s="677"/>
      <c r="AL126" s="677"/>
      <c r="AM126" s="677"/>
      <c r="AN126" s="677"/>
      <c r="AO126" s="677"/>
      <c r="AP126" s="677"/>
      <c r="AQ126" s="677"/>
      <c r="AR126" s="677"/>
      <c r="AS126" s="677"/>
      <c r="AT126" s="677"/>
      <c r="AU126" s="202"/>
      <c r="AV126" s="202"/>
      <c r="AW126" s="202"/>
      <c r="AX126" s="202"/>
      <c r="AY126" s="202"/>
      <c r="AZ126" s="202"/>
      <c r="BA126" s="202"/>
      <c r="BB126" s="202"/>
      <c r="BC126" s="202"/>
      <c r="BD126" s="202"/>
      <c r="BE126" s="202"/>
      <c r="BF126" s="202"/>
      <c r="BG126" s="202"/>
      <c r="BH126" s="202"/>
      <c r="BI126" s="202"/>
      <c r="BJ126" s="202"/>
      <c r="BK126" s="202"/>
      <c r="BL126" s="202"/>
      <c r="BM126" s="202"/>
      <c r="BN126" s="202"/>
      <c r="BO126" s="202"/>
      <c r="BP126" s="202"/>
      <c r="BQ126" s="202"/>
      <c r="BR126" s="202"/>
      <c r="BS126" s="202"/>
      <c r="BT126" s="202"/>
    </row>
    <row r="127" spans="1:72" s="567" customFormat="1">
      <c r="A127" s="202"/>
      <c r="B127" s="202"/>
      <c r="C127" s="202"/>
      <c r="D127" s="204" t="s">
        <v>605</v>
      </c>
      <c r="E127" s="204"/>
      <c r="F127" s="677"/>
      <c r="G127" s="677"/>
      <c r="H127" s="677"/>
      <c r="I127" s="677"/>
      <c r="J127" s="677"/>
      <c r="K127" s="677"/>
      <c r="L127" s="677"/>
      <c r="M127" s="677"/>
      <c r="N127" s="677"/>
      <c r="O127" s="677"/>
      <c r="P127" s="677"/>
      <c r="Q127" s="677"/>
      <c r="R127" s="677"/>
      <c r="S127" s="677"/>
      <c r="T127" s="677"/>
      <c r="U127" s="677"/>
      <c r="V127" s="677"/>
      <c r="W127" s="677"/>
      <c r="X127" s="677"/>
      <c r="Y127" s="677"/>
      <c r="Z127" s="677"/>
      <c r="AA127" s="677"/>
      <c r="AB127" s="677"/>
      <c r="AC127" s="677"/>
      <c r="AD127" s="677"/>
      <c r="AE127" s="677"/>
      <c r="AF127" s="677"/>
      <c r="AG127" s="677"/>
      <c r="AH127" s="677"/>
      <c r="AI127" s="677"/>
      <c r="AJ127" s="677"/>
      <c r="AK127" s="677"/>
      <c r="AL127" s="677"/>
      <c r="AM127" s="677"/>
      <c r="AN127" s="677"/>
      <c r="AO127" s="677"/>
      <c r="AP127" s="677"/>
      <c r="AQ127" s="677"/>
      <c r="AR127" s="677"/>
      <c r="AS127" s="677"/>
      <c r="AT127" s="677"/>
      <c r="AU127" s="202"/>
      <c r="AV127" s="202"/>
      <c r="AW127" s="202"/>
      <c r="AX127" s="202"/>
      <c r="AY127" s="202"/>
      <c r="AZ127" s="202"/>
      <c r="BA127" s="202"/>
      <c r="BB127" s="202"/>
      <c r="BC127" s="202"/>
      <c r="BD127" s="202"/>
      <c r="BE127" s="202"/>
      <c r="BF127" s="202"/>
      <c r="BG127" s="202"/>
      <c r="BH127" s="202"/>
      <c r="BI127" s="202"/>
      <c r="BJ127" s="202"/>
      <c r="BK127" s="202"/>
      <c r="BL127" s="202"/>
      <c r="BM127" s="202"/>
      <c r="BN127" s="202"/>
      <c r="BO127" s="202"/>
      <c r="BP127" s="202"/>
      <c r="BQ127" s="202"/>
      <c r="BR127" s="202"/>
      <c r="BS127" s="202"/>
      <c r="BT127" s="202"/>
    </row>
    <row r="128" spans="1:72" s="567" customFormat="1">
      <c r="A128" s="202"/>
      <c r="B128" s="202"/>
      <c r="C128" s="202"/>
      <c r="D128" s="204" t="s">
        <v>604</v>
      </c>
      <c r="E128" s="677"/>
      <c r="F128" s="677"/>
      <c r="G128" s="677"/>
      <c r="H128" s="677"/>
      <c r="I128" s="677"/>
      <c r="J128" s="677"/>
      <c r="K128" s="677"/>
      <c r="L128" s="677"/>
      <c r="M128" s="677"/>
      <c r="N128" s="677"/>
      <c r="O128" s="677"/>
      <c r="P128" s="677"/>
      <c r="Q128" s="677"/>
      <c r="R128" s="677"/>
      <c r="S128" s="677"/>
      <c r="T128" s="677"/>
      <c r="U128" s="677"/>
      <c r="V128" s="677"/>
      <c r="W128" s="677"/>
      <c r="X128" s="677"/>
      <c r="Y128" s="677"/>
      <c r="Z128" s="677"/>
      <c r="AA128" s="677"/>
      <c r="AB128" s="677"/>
      <c r="AC128" s="677"/>
      <c r="AD128" s="677"/>
      <c r="AE128" s="677"/>
      <c r="AF128" s="677"/>
      <c r="AG128" s="677"/>
      <c r="AH128" s="677"/>
      <c r="AI128" s="677"/>
      <c r="AJ128" s="677"/>
      <c r="AK128" s="677"/>
      <c r="AL128" s="677"/>
      <c r="AM128" s="677"/>
      <c r="AN128" s="677"/>
      <c r="AO128" s="677"/>
      <c r="AP128" s="677"/>
      <c r="AQ128" s="677"/>
      <c r="AR128" s="677"/>
      <c r="AS128" s="677"/>
      <c r="AT128" s="677"/>
      <c r="AU128" s="202"/>
      <c r="AV128" s="202"/>
      <c r="AW128" s="202"/>
      <c r="AX128" s="202"/>
      <c r="AY128" s="202"/>
      <c r="AZ128" s="202"/>
      <c r="BA128" s="202"/>
      <c r="BB128" s="202"/>
      <c r="BC128" s="202"/>
      <c r="BD128" s="202"/>
      <c r="BE128" s="202"/>
      <c r="BF128" s="202"/>
      <c r="BG128" s="202"/>
      <c r="BH128" s="202"/>
      <c r="BI128" s="202"/>
      <c r="BJ128" s="202"/>
      <c r="BK128" s="202"/>
      <c r="BL128" s="202"/>
      <c r="BM128" s="202"/>
      <c r="BN128" s="202"/>
      <c r="BO128" s="202"/>
      <c r="BP128" s="202"/>
      <c r="BQ128" s="202"/>
      <c r="BR128" s="202"/>
      <c r="BS128" s="202"/>
      <c r="BT128" s="202"/>
    </row>
    <row r="129" spans="1:72" s="567" customFormat="1">
      <c r="A129" s="202"/>
      <c r="B129" s="202"/>
      <c r="C129" s="202"/>
      <c r="D129" s="204" t="s">
        <v>603</v>
      </c>
      <c r="E129" s="204"/>
      <c r="F129" s="677"/>
      <c r="G129" s="677"/>
      <c r="H129" s="677"/>
      <c r="I129" s="677"/>
      <c r="J129" s="677"/>
      <c r="K129" s="677"/>
      <c r="L129" s="677"/>
      <c r="M129" s="677"/>
      <c r="N129" s="677"/>
      <c r="O129" s="677"/>
      <c r="P129" s="677"/>
      <c r="Q129" s="677"/>
      <c r="R129" s="677"/>
      <c r="S129" s="677"/>
      <c r="T129" s="677"/>
      <c r="U129" s="677"/>
      <c r="V129" s="677"/>
      <c r="W129" s="677"/>
      <c r="X129" s="677"/>
      <c r="Y129" s="677"/>
      <c r="Z129" s="677"/>
      <c r="AA129" s="677"/>
      <c r="AB129" s="677"/>
      <c r="AC129" s="677"/>
      <c r="AD129" s="677"/>
      <c r="AE129" s="677"/>
      <c r="AF129" s="677"/>
      <c r="AG129" s="677"/>
      <c r="AH129" s="677"/>
      <c r="AI129" s="677"/>
      <c r="AJ129" s="677"/>
      <c r="AK129" s="677"/>
      <c r="AL129" s="677"/>
      <c r="AM129" s="677"/>
      <c r="AN129" s="677"/>
      <c r="AO129" s="677"/>
      <c r="AP129" s="677"/>
      <c r="AQ129" s="677"/>
      <c r="AR129" s="677"/>
      <c r="AS129" s="677"/>
      <c r="AT129" s="677"/>
      <c r="AU129" s="202"/>
      <c r="AV129" s="202"/>
      <c r="AW129" s="202"/>
      <c r="AX129" s="202"/>
      <c r="AY129" s="202"/>
      <c r="AZ129" s="202"/>
      <c r="BA129" s="202"/>
      <c r="BB129" s="202"/>
      <c r="BC129" s="202"/>
      <c r="BD129" s="202"/>
      <c r="BE129" s="202"/>
      <c r="BF129" s="202"/>
      <c r="BG129" s="202"/>
      <c r="BH129" s="202"/>
      <c r="BI129" s="202"/>
      <c r="BJ129" s="202"/>
      <c r="BK129" s="202"/>
      <c r="BL129" s="202"/>
      <c r="BM129" s="202"/>
      <c r="BN129" s="202"/>
      <c r="BO129" s="202"/>
      <c r="BP129" s="202"/>
      <c r="BQ129" s="202"/>
      <c r="BR129" s="202"/>
      <c r="BS129" s="202"/>
      <c r="BT129" s="202"/>
    </row>
    <row r="130" spans="1:72" s="567" customFormat="1">
      <c r="A130" s="202"/>
      <c r="B130" s="202"/>
      <c r="C130" s="202"/>
      <c r="D130" s="204" t="s">
        <v>602</v>
      </c>
      <c r="E130" s="677"/>
      <c r="F130" s="677"/>
      <c r="G130" s="677"/>
      <c r="H130" s="677"/>
      <c r="I130" s="677"/>
      <c r="J130" s="677"/>
      <c r="K130" s="677"/>
      <c r="L130" s="677"/>
      <c r="M130" s="677"/>
      <c r="N130" s="677"/>
      <c r="O130" s="677"/>
      <c r="P130" s="677"/>
      <c r="Q130" s="677"/>
      <c r="R130" s="677"/>
      <c r="S130" s="677"/>
      <c r="T130" s="677"/>
      <c r="U130" s="677"/>
      <c r="V130" s="677"/>
      <c r="W130" s="677"/>
      <c r="X130" s="677"/>
      <c r="Y130" s="677"/>
      <c r="Z130" s="677"/>
      <c r="AA130" s="677"/>
      <c r="AB130" s="677"/>
      <c r="AC130" s="677"/>
      <c r="AD130" s="677"/>
      <c r="AE130" s="677"/>
      <c r="AF130" s="677"/>
      <c r="AG130" s="677"/>
      <c r="AH130" s="677"/>
      <c r="AI130" s="677"/>
      <c r="AJ130" s="677"/>
      <c r="AK130" s="677"/>
      <c r="AL130" s="677"/>
      <c r="AM130" s="677"/>
      <c r="AN130" s="677"/>
      <c r="AO130" s="677"/>
      <c r="AP130" s="677"/>
      <c r="AQ130" s="677"/>
      <c r="AR130" s="677"/>
      <c r="AS130" s="677"/>
      <c r="AT130" s="677"/>
      <c r="AU130" s="202"/>
      <c r="AV130" s="202"/>
      <c r="AW130" s="202"/>
      <c r="AX130" s="202"/>
      <c r="AY130" s="202"/>
      <c r="AZ130" s="202"/>
      <c r="BA130" s="202"/>
      <c r="BB130" s="202"/>
      <c r="BC130" s="202"/>
      <c r="BD130" s="202"/>
      <c r="BE130" s="202"/>
      <c r="BF130" s="202"/>
      <c r="BG130" s="202"/>
      <c r="BH130" s="202"/>
      <c r="BI130" s="202"/>
      <c r="BJ130" s="202"/>
      <c r="BK130" s="202"/>
      <c r="BL130" s="202"/>
      <c r="BM130" s="202"/>
      <c r="BN130" s="202"/>
      <c r="BO130" s="202"/>
      <c r="BP130" s="202"/>
      <c r="BQ130" s="202"/>
      <c r="BR130" s="202"/>
      <c r="BS130" s="202"/>
      <c r="BT130" s="202"/>
    </row>
    <row r="131" spans="1:72" s="567" customFormat="1">
      <c r="A131" s="202"/>
      <c r="B131" s="202"/>
      <c r="C131" s="202"/>
      <c r="D131" s="204" t="s">
        <v>379</v>
      </c>
      <c r="E131" s="204"/>
      <c r="F131" s="677"/>
      <c r="G131" s="677"/>
      <c r="H131" s="677"/>
      <c r="I131" s="677"/>
      <c r="J131" s="677"/>
      <c r="K131" s="677"/>
      <c r="L131" s="677"/>
      <c r="M131" s="677"/>
      <c r="N131" s="677"/>
      <c r="O131" s="677"/>
      <c r="P131" s="677"/>
      <c r="Q131" s="677"/>
      <c r="R131" s="677"/>
      <c r="S131" s="677"/>
      <c r="T131" s="677"/>
      <c r="U131" s="677"/>
      <c r="V131" s="677"/>
      <c r="W131" s="677"/>
      <c r="X131" s="677"/>
      <c r="Y131" s="677"/>
      <c r="Z131" s="677"/>
      <c r="AA131" s="677"/>
      <c r="AB131" s="677"/>
      <c r="AC131" s="677"/>
      <c r="AD131" s="677"/>
      <c r="AE131" s="677"/>
      <c r="AF131" s="677"/>
      <c r="AG131" s="677"/>
      <c r="AH131" s="677"/>
      <c r="AI131" s="677"/>
      <c r="AJ131" s="677"/>
      <c r="AK131" s="677"/>
      <c r="AL131" s="677"/>
      <c r="AM131" s="677"/>
      <c r="AN131" s="677"/>
      <c r="AO131" s="677"/>
      <c r="AP131" s="677"/>
      <c r="AQ131" s="677"/>
      <c r="AR131" s="677"/>
      <c r="AS131" s="677"/>
      <c r="AT131" s="677"/>
      <c r="AU131" s="202"/>
      <c r="AV131" s="202"/>
      <c r="AW131" s="202"/>
      <c r="AX131" s="202"/>
      <c r="AY131" s="202"/>
      <c r="AZ131" s="202"/>
      <c r="BA131" s="202"/>
      <c r="BB131" s="202"/>
      <c r="BC131" s="202"/>
      <c r="BD131" s="202"/>
      <c r="BE131" s="202"/>
      <c r="BF131" s="202"/>
      <c r="BG131" s="202"/>
      <c r="BH131" s="202"/>
      <c r="BI131" s="202"/>
      <c r="BJ131" s="202"/>
      <c r="BK131" s="202"/>
      <c r="BL131" s="202"/>
      <c r="BM131" s="202"/>
      <c r="BN131" s="202"/>
      <c r="BO131" s="202"/>
      <c r="BP131" s="202"/>
      <c r="BQ131" s="202"/>
      <c r="BR131" s="202"/>
      <c r="BS131" s="202"/>
      <c r="BT131" s="202"/>
    </row>
    <row r="132" spans="1:72" s="567" customFormat="1">
      <c r="A132" s="202"/>
      <c r="B132" s="202"/>
      <c r="C132" s="202"/>
      <c r="D132" s="203" t="s">
        <v>601</v>
      </c>
      <c r="E132" s="677"/>
      <c r="F132" s="677"/>
      <c r="G132" s="677"/>
      <c r="H132" s="677"/>
      <c r="I132" s="677"/>
      <c r="J132" s="677"/>
      <c r="K132" s="677"/>
      <c r="L132" s="677"/>
      <c r="M132" s="677"/>
      <c r="N132" s="677"/>
      <c r="O132" s="677"/>
      <c r="P132" s="677"/>
      <c r="Q132" s="677"/>
      <c r="R132" s="677"/>
      <c r="S132" s="677"/>
      <c r="T132" s="677"/>
      <c r="U132" s="677"/>
      <c r="V132" s="677"/>
      <c r="W132" s="677"/>
      <c r="X132" s="677"/>
      <c r="Y132" s="677"/>
      <c r="Z132" s="677"/>
      <c r="AA132" s="677"/>
      <c r="AB132" s="677"/>
      <c r="AC132" s="677"/>
      <c r="AD132" s="677"/>
      <c r="AE132" s="677"/>
      <c r="AF132" s="677"/>
      <c r="AG132" s="677"/>
      <c r="AH132" s="677"/>
      <c r="AI132" s="677"/>
      <c r="AJ132" s="677"/>
      <c r="AK132" s="677"/>
      <c r="AL132" s="677"/>
      <c r="AM132" s="677"/>
      <c r="AN132" s="677"/>
      <c r="AO132" s="677"/>
      <c r="AP132" s="677"/>
      <c r="AQ132" s="677"/>
      <c r="AR132" s="677"/>
      <c r="AS132" s="677"/>
      <c r="AT132" s="677"/>
      <c r="AU132" s="202"/>
      <c r="AV132" s="202"/>
      <c r="AW132" s="202"/>
      <c r="AX132" s="202"/>
      <c r="AY132" s="202"/>
      <c r="AZ132" s="202"/>
      <c r="BA132" s="202"/>
      <c r="BB132" s="202"/>
      <c r="BC132" s="202"/>
      <c r="BD132" s="202"/>
      <c r="BE132" s="202"/>
      <c r="BF132" s="202"/>
      <c r="BG132" s="202"/>
      <c r="BH132" s="202"/>
      <c r="BI132" s="202"/>
      <c r="BJ132" s="202"/>
      <c r="BK132" s="202"/>
      <c r="BL132" s="202"/>
      <c r="BM132" s="202"/>
      <c r="BN132" s="202"/>
      <c r="BO132" s="202"/>
      <c r="BP132" s="202"/>
      <c r="BQ132" s="202"/>
      <c r="BR132" s="202"/>
      <c r="BS132" s="202"/>
      <c r="BT132" s="202"/>
    </row>
    <row r="133" spans="1:72" s="567" customFormat="1">
      <c r="A133" s="202"/>
      <c r="B133" s="202"/>
      <c r="C133" s="202"/>
      <c r="D133" s="204" t="s">
        <v>380</v>
      </c>
      <c r="E133" s="677"/>
      <c r="F133" s="677"/>
      <c r="G133" s="677"/>
      <c r="H133" s="677"/>
      <c r="I133" s="677"/>
      <c r="J133" s="677"/>
      <c r="K133" s="677"/>
      <c r="L133" s="677"/>
      <c r="M133" s="677"/>
      <c r="N133" s="677"/>
      <c r="O133" s="677"/>
      <c r="P133" s="677"/>
      <c r="Q133" s="677"/>
      <c r="R133" s="677"/>
      <c r="S133" s="677"/>
      <c r="T133" s="677"/>
      <c r="U133" s="677"/>
      <c r="V133" s="677"/>
      <c r="W133" s="677"/>
      <c r="X133" s="677"/>
      <c r="Y133" s="677"/>
      <c r="Z133" s="677"/>
      <c r="AA133" s="677"/>
      <c r="AB133" s="677"/>
      <c r="AC133" s="677"/>
      <c r="AD133" s="677"/>
      <c r="AE133" s="677"/>
      <c r="AF133" s="677"/>
      <c r="AG133" s="677"/>
      <c r="AH133" s="677"/>
      <c r="AI133" s="677"/>
      <c r="AJ133" s="677"/>
      <c r="AK133" s="677"/>
      <c r="AL133" s="677"/>
      <c r="AM133" s="677"/>
      <c r="AN133" s="677"/>
      <c r="AO133" s="677"/>
      <c r="AP133" s="677"/>
      <c r="AQ133" s="677"/>
      <c r="AR133" s="677"/>
      <c r="AS133" s="677"/>
      <c r="AT133" s="677"/>
      <c r="AU133" s="202"/>
      <c r="AV133" s="202"/>
      <c r="AW133" s="202"/>
      <c r="AX133" s="202"/>
      <c r="AY133" s="202"/>
      <c r="AZ133" s="202"/>
      <c r="BA133" s="202"/>
      <c r="BB133" s="202"/>
      <c r="BC133" s="202"/>
      <c r="BD133" s="202"/>
      <c r="BE133" s="202"/>
      <c r="BF133" s="202"/>
      <c r="BG133" s="202"/>
      <c r="BH133" s="202"/>
      <c r="BI133" s="202"/>
      <c r="BJ133" s="202"/>
      <c r="BK133" s="202"/>
      <c r="BL133" s="202"/>
      <c r="BM133" s="202"/>
      <c r="BN133" s="202"/>
      <c r="BO133" s="202"/>
      <c r="BP133" s="202"/>
      <c r="BQ133" s="202"/>
      <c r="BR133" s="202"/>
      <c r="BS133" s="202"/>
      <c r="BT133" s="202"/>
    </row>
    <row r="134" spans="1:72" s="567" customFormat="1" ht="13.5" customHeight="1">
      <c r="A134" s="202"/>
      <c r="B134" s="202"/>
      <c r="C134" s="202"/>
      <c r="D134" s="993" t="s">
        <v>664</v>
      </c>
      <c r="E134" s="994"/>
      <c r="F134" s="656"/>
      <c r="G134" s="656"/>
      <c r="H134" s="656"/>
      <c r="I134" s="656"/>
      <c r="J134" s="656"/>
      <c r="K134" s="656"/>
      <c r="L134" s="656"/>
      <c r="M134" s="656"/>
      <c r="N134" s="656"/>
      <c r="O134" s="656"/>
      <c r="P134" s="656"/>
      <c r="Q134" s="656"/>
      <c r="R134" s="656"/>
      <c r="S134" s="656"/>
      <c r="T134" s="656"/>
      <c r="U134" s="656"/>
      <c r="V134" s="656"/>
      <c r="W134" s="656"/>
      <c r="X134" s="656"/>
      <c r="Y134" s="656"/>
      <c r="Z134" s="656"/>
      <c r="AA134" s="656"/>
      <c r="AB134" s="656"/>
      <c r="AC134" s="656"/>
      <c r="AD134" s="656"/>
      <c r="AE134" s="656"/>
      <c r="AF134" s="656"/>
      <c r="AG134" s="656"/>
      <c r="AH134" s="656"/>
      <c r="AI134" s="656"/>
      <c r="AJ134" s="656"/>
      <c r="AK134" s="656"/>
      <c r="AL134" s="656"/>
      <c r="AM134" s="656"/>
      <c r="AN134" s="656"/>
      <c r="AO134" s="656"/>
      <c r="AP134" s="656"/>
      <c r="AQ134" s="656"/>
      <c r="AR134" s="656"/>
      <c r="AS134" s="656"/>
      <c r="AT134" s="656"/>
      <c r="AU134" s="656"/>
      <c r="AV134" s="656"/>
      <c r="AW134" s="656"/>
      <c r="AX134" s="656"/>
      <c r="AY134" s="656"/>
      <c r="AZ134" s="656"/>
      <c r="BA134" s="656"/>
      <c r="BB134" s="656"/>
      <c r="BC134" s="656"/>
      <c r="BD134" s="656"/>
      <c r="BE134" s="656"/>
      <c r="BF134" s="656"/>
      <c r="BG134" s="656"/>
      <c r="BH134" s="656"/>
      <c r="BI134" s="656"/>
      <c r="BJ134" s="656"/>
      <c r="BK134" s="656"/>
      <c r="BL134" s="656"/>
      <c r="BM134" s="656"/>
      <c r="BN134" s="656"/>
      <c r="BO134" s="656"/>
      <c r="BP134" s="656"/>
      <c r="BQ134" s="656"/>
      <c r="BR134" s="656"/>
      <c r="BS134" s="652"/>
      <c r="BT134" s="652"/>
    </row>
    <row r="135" spans="1:72" s="567" customFormat="1" ht="13.5" customHeight="1">
      <c r="A135" s="202"/>
      <c r="B135" s="202"/>
      <c r="C135" s="202"/>
      <c r="D135" s="995" t="s">
        <v>663</v>
      </c>
      <c r="E135" s="652"/>
      <c r="F135" s="652"/>
      <c r="G135" s="652"/>
      <c r="H135" s="652"/>
      <c r="I135" s="652"/>
      <c r="J135" s="652"/>
      <c r="K135" s="652"/>
      <c r="L135" s="652"/>
      <c r="M135" s="652"/>
      <c r="N135" s="652"/>
      <c r="O135" s="652"/>
      <c r="P135" s="652"/>
      <c r="Q135" s="652"/>
      <c r="R135" s="652"/>
      <c r="S135" s="652"/>
      <c r="T135" s="652"/>
      <c r="U135" s="652"/>
      <c r="V135" s="652"/>
      <c r="W135" s="652"/>
      <c r="X135" s="652"/>
      <c r="Y135" s="652"/>
      <c r="Z135" s="652"/>
      <c r="AA135" s="652"/>
      <c r="AB135" s="652"/>
      <c r="AC135" s="652"/>
      <c r="AD135" s="652"/>
      <c r="AE135" s="652"/>
      <c r="AF135" s="652"/>
      <c r="AG135" s="652"/>
      <c r="AH135" s="652"/>
      <c r="AI135" s="652"/>
      <c r="AJ135" s="652"/>
      <c r="AK135" s="652"/>
      <c r="AL135" s="652"/>
      <c r="AM135" s="652"/>
      <c r="AN135" s="652"/>
      <c r="AO135" s="652"/>
      <c r="AP135" s="652"/>
      <c r="AQ135" s="652"/>
      <c r="AR135" s="652"/>
      <c r="AS135" s="652"/>
      <c r="AT135" s="652"/>
      <c r="AU135" s="652"/>
      <c r="AV135" s="652"/>
      <c r="AW135" s="652"/>
      <c r="AX135" s="652"/>
      <c r="AY135" s="652"/>
      <c r="AZ135" s="652"/>
      <c r="BA135" s="652"/>
      <c r="BB135" s="652"/>
      <c r="BC135" s="652"/>
      <c r="BD135" s="652"/>
      <c r="BE135" s="672"/>
      <c r="BF135" s="652"/>
      <c r="BG135" s="652"/>
      <c r="BH135" s="652"/>
      <c r="BI135" s="652"/>
      <c r="BJ135" s="652"/>
      <c r="BK135" s="652"/>
      <c r="BL135" s="652"/>
      <c r="BM135" s="652"/>
      <c r="BN135" s="652"/>
      <c r="BO135" s="652"/>
      <c r="BP135" s="652"/>
      <c r="BQ135" s="652"/>
      <c r="BR135" s="652"/>
      <c r="BS135" s="652"/>
      <c r="BT135" s="652"/>
    </row>
    <row r="136" spans="1:72" s="567" customFormat="1" ht="13.5" customHeight="1">
      <c r="A136" s="202"/>
      <c r="B136" s="202"/>
      <c r="C136" s="202"/>
      <c r="D136" s="996" t="s">
        <v>662</v>
      </c>
      <c r="E136" s="652"/>
      <c r="F136" s="652"/>
      <c r="G136" s="652"/>
      <c r="H136" s="652"/>
      <c r="I136" s="652"/>
      <c r="J136" s="652"/>
      <c r="K136" s="652"/>
      <c r="L136" s="652"/>
      <c r="M136" s="652"/>
      <c r="N136" s="652"/>
      <c r="O136" s="652"/>
      <c r="P136" s="652"/>
      <c r="Q136" s="652"/>
      <c r="R136" s="652"/>
      <c r="S136" s="652"/>
      <c r="T136" s="652"/>
      <c r="U136" s="652"/>
      <c r="V136" s="652"/>
      <c r="W136" s="652"/>
      <c r="X136" s="652"/>
      <c r="Y136" s="652"/>
      <c r="Z136" s="652"/>
      <c r="AA136" s="652"/>
      <c r="AB136" s="652"/>
      <c r="AC136" s="652"/>
      <c r="AD136" s="652"/>
      <c r="AE136" s="652"/>
      <c r="AF136" s="652"/>
      <c r="AG136" s="652"/>
      <c r="AH136" s="652"/>
      <c r="AI136" s="652"/>
      <c r="AJ136" s="652"/>
      <c r="AK136" s="652"/>
      <c r="AL136" s="652"/>
      <c r="AM136" s="652"/>
      <c r="AN136" s="652"/>
      <c r="AO136" s="652"/>
      <c r="AP136" s="652"/>
      <c r="AQ136" s="652"/>
      <c r="AR136" s="652"/>
      <c r="AS136" s="652"/>
      <c r="AT136" s="652"/>
      <c r="AU136" s="652"/>
      <c r="AV136" s="652"/>
      <c r="AW136" s="652"/>
      <c r="AX136" s="652"/>
      <c r="AY136" s="652"/>
      <c r="AZ136" s="652"/>
      <c r="BA136" s="652"/>
      <c r="BB136" s="652"/>
      <c r="BC136" s="652"/>
      <c r="BD136" s="652"/>
      <c r="BE136" s="652"/>
      <c r="BF136" s="652"/>
      <c r="BG136" s="652"/>
      <c r="BH136" s="652"/>
      <c r="BI136" s="652"/>
      <c r="BJ136" s="652"/>
      <c r="BK136" s="652"/>
      <c r="BL136" s="652"/>
      <c r="BM136" s="652"/>
      <c r="BN136" s="652"/>
      <c r="BO136" s="652"/>
      <c r="BP136" s="652"/>
      <c r="BQ136" s="652"/>
      <c r="BR136" s="652"/>
      <c r="BS136" s="652"/>
      <c r="BT136" s="652"/>
    </row>
    <row r="137" spans="1:72" s="567" customFormat="1">
      <c r="A137" s="202"/>
      <c r="B137" s="202"/>
      <c r="C137" s="202"/>
      <c r="D137" s="996" t="s">
        <v>661</v>
      </c>
      <c r="E137" s="673"/>
      <c r="F137" s="673"/>
      <c r="G137" s="673"/>
      <c r="H137" s="673"/>
      <c r="I137" s="673"/>
      <c r="J137" s="673"/>
      <c r="K137" s="673"/>
      <c r="L137" s="673"/>
      <c r="M137" s="673"/>
      <c r="N137" s="673"/>
      <c r="O137" s="673"/>
      <c r="P137" s="673"/>
      <c r="Q137" s="673"/>
      <c r="R137" s="673"/>
      <c r="S137" s="673"/>
      <c r="T137" s="673"/>
      <c r="U137" s="673"/>
      <c r="V137" s="673"/>
      <c r="W137" s="673"/>
      <c r="X137" s="673"/>
      <c r="Y137" s="673"/>
      <c r="Z137" s="673"/>
      <c r="AA137" s="673"/>
      <c r="AB137" s="673"/>
      <c r="AC137" s="673"/>
      <c r="AD137" s="673"/>
      <c r="AE137" s="673"/>
      <c r="AF137" s="673"/>
      <c r="AG137" s="673"/>
      <c r="AH137" s="673"/>
      <c r="AI137" s="673"/>
      <c r="AJ137" s="673"/>
      <c r="AK137" s="673"/>
      <c r="AL137" s="673"/>
      <c r="AM137" s="673"/>
      <c r="AN137" s="673"/>
      <c r="AO137" s="673"/>
      <c r="AP137" s="673"/>
      <c r="AQ137" s="673"/>
      <c r="AR137" s="673"/>
      <c r="AS137" s="673"/>
      <c r="AT137" s="673"/>
      <c r="AU137" s="673"/>
      <c r="AV137" s="673"/>
      <c r="AW137" s="673"/>
      <c r="AX137" s="673"/>
      <c r="AY137" s="673"/>
      <c r="AZ137" s="673"/>
      <c r="BA137" s="673"/>
      <c r="BB137" s="673"/>
      <c r="BC137" s="673"/>
      <c r="BD137" s="673"/>
      <c r="BE137" s="673"/>
      <c r="BF137" s="673"/>
      <c r="BG137" s="674"/>
      <c r="BH137" s="674"/>
      <c r="BI137" s="674"/>
      <c r="BJ137" s="674"/>
      <c r="BK137" s="674"/>
      <c r="BL137" s="674"/>
      <c r="BM137" s="674"/>
      <c r="BN137" s="674"/>
      <c r="BO137" s="674"/>
      <c r="BP137" s="674"/>
      <c r="BQ137" s="674"/>
      <c r="BR137" s="674"/>
      <c r="BS137" s="674"/>
      <c r="BT137" s="674"/>
    </row>
    <row r="138" spans="1:72" s="202" customFormat="1">
      <c r="A138" s="202" t="s">
        <v>841</v>
      </c>
      <c r="D138" s="996"/>
      <c r="E138" s="515" t="s">
        <v>842</v>
      </c>
      <c r="F138" s="673"/>
      <c r="G138" s="673"/>
      <c r="H138" s="673"/>
      <c r="I138" s="673"/>
      <c r="J138" s="673"/>
      <c r="K138" s="673"/>
      <c r="L138" s="673"/>
      <c r="M138" s="673"/>
      <c r="N138" s="673"/>
      <c r="O138" s="673"/>
      <c r="P138" s="673"/>
      <c r="Q138" s="673"/>
      <c r="R138" s="673"/>
      <c r="S138" s="673"/>
      <c r="T138" s="673"/>
      <c r="U138" s="673"/>
      <c r="V138" s="673"/>
      <c r="W138" s="673"/>
      <c r="X138" s="673"/>
      <c r="Y138" s="673"/>
      <c r="Z138" s="673"/>
      <c r="AA138" s="673"/>
      <c r="AB138" s="673"/>
      <c r="AC138" s="673"/>
      <c r="AD138" s="673"/>
      <c r="AE138" s="673"/>
      <c r="AF138" s="673"/>
      <c r="AG138" s="673"/>
      <c r="AH138" s="673"/>
      <c r="AI138" s="673"/>
      <c r="AJ138" s="673"/>
      <c r="AK138" s="673"/>
      <c r="AL138" s="673"/>
      <c r="AM138" s="673"/>
      <c r="AN138" s="673"/>
      <c r="AO138" s="673"/>
      <c r="AP138" s="673"/>
      <c r="AQ138" s="673"/>
      <c r="AR138" s="673"/>
      <c r="AS138" s="673"/>
      <c r="AT138" s="673"/>
      <c r="AU138" s="673"/>
      <c r="AV138" s="673"/>
      <c r="AW138" s="673"/>
      <c r="AX138" s="673"/>
      <c r="AY138" s="673"/>
      <c r="AZ138" s="673"/>
      <c r="BA138" s="673"/>
      <c r="BB138" s="673"/>
      <c r="BC138" s="673"/>
      <c r="BD138" s="673"/>
      <c r="BE138" s="673"/>
      <c r="BF138" s="674"/>
      <c r="BG138" s="674"/>
      <c r="BH138" s="674"/>
      <c r="BI138" s="674"/>
      <c r="BJ138" s="674"/>
      <c r="BK138" s="674"/>
      <c r="BL138" s="674"/>
      <c r="BM138" s="674"/>
      <c r="BN138" s="674"/>
      <c r="BO138" s="674"/>
      <c r="BP138" s="674"/>
      <c r="BQ138" s="674"/>
      <c r="BR138" s="674"/>
      <c r="BS138" s="674"/>
    </row>
    <row r="139" spans="1:72" s="202" customFormat="1">
      <c r="D139" s="996"/>
      <c r="E139" s="515" t="s">
        <v>843</v>
      </c>
      <c r="F139" s="673"/>
      <c r="G139" s="673"/>
      <c r="H139" s="673"/>
      <c r="I139" s="673"/>
      <c r="J139" s="673"/>
      <c r="K139" s="673"/>
      <c r="L139" s="673"/>
      <c r="M139" s="673"/>
      <c r="N139" s="673"/>
      <c r="O139" s="673"/>
      <c r="P139" s="673"/>
      <c r="Q139" s="673"/>
      <c r="R139" s="673"/>
      <c r="S139" s="673"/>
      <c r="T139" s="673"/>
      <c r="U139" s="673"/>
      <c r="V139" s="673"/>
      <c r="W139" s="673"/>
      <c r="X139" s="673"/>
      <c r="Y139" s="673"/>
      <c r="Z139" s="673"/>
      <c r="AA139" s="673"/>
      <c r="AB139" s="673"/>
      <c r="AC139" s="673"/>
      <c r="AD139" s="673"/>
      <c r="AE139" s="673"/>
      <c r="AF139" s="673"/>
      <c r="AG139" s="673"/>
      <c r="AH139" s="673"/>
      <c r="AI139" s="673"/>
      <c r="AJ139" s="673"/>
      <c r="AK139" s="673"/>
      <c r="AL139" s="673"/>
      <c r="AM139" s="673"/>
      <c r="AN139" s="673"/>
      <c r="AO139" s="673"/>
      <c r="AP139" s="673"/>
      <c r="AQ139" s="673"/>
      <c r="AR139" s="673"/>
      <c r="AS139" s="673"/>
      <c r="AT139" s="673"/>
      <c r="AU139" s="673"/>
      <c r="AV139" s="673"/>
      <c r="AW139" s="673"/>
      <c r="AX139" s="673"/>
      <c r="AY139" s="673"/>
      <c r="AZ139" s="673"/>
      <c r="BA139" s="673"/>
      <c r="BB139" s="673"/>
      <c r="BC139" s="673"/>
      <c r="BD139" s="673"/>
      <c r="BE139" s="673"/>
      <c r="BF139" s="674"/>
      <c r="BG139" s="674"/>
      <c r="BH139" s="674"/>
      <c r="BI139" s="674"/>
      <c r="BJ139" s="674"/>
      <c r="BK139" s="674"/>
      <c r="BL139" s="674"/>
      <c r="BM139" s="674"/>
      <c r="BN139" s="674"/>
      <c r="BO139" s="674"/>
      <c r="BP139" s="674"/>
      <c r="BQ139" s="674"/>
      <c r="BR139" s="674"/>
      <c r="BS139" s="674"/>
    </row>
    <row r="140" spans="1:72" s="567" customFormat="1">
      <c r="A140" s="202"/>
      <c r="B140" s="202"/>
      <c r="C140" s="202"/>
      <c r="D140" s="996"/>
      <c r="E140" s="515" t="s">
        <v>660</v>
      </c>
      <c r="F140" s="673"/>
      <c r="G140" s="673"/>
      <c r="H140" s="673"/>
      <c r="I140" s="673"/>
      <c r="J140" s="673"/>
      <c r="K140" s="673"/>
      <c r="L140" s="673"/>
      <c r="M140" s="673"/>
      <c r="N140" s="673"/>
      <c r="O140" s="673"/>
      <c r="P140" s="673"/>
      <c r="Q140" s="673"/>
      <c r="R140" s="673"/>
      <c r="S140" s="673"/>
      <c r="T140" s="673"/>
      <c r="U140" s="673"/>
      <c r="V140" s="673"/>
      <c r="W140" s="673"/>
      <c r="X140" s="673"/>
      <c r="Y140" s="673"/>
      <c r="Z140" s="673"/>
      <c r="AA140" s="673"/>
      <c r="AB140" s="673"/>
      <c r="AC140" s="673"/>
      <c r="AD140" s="673"/>
      <c r="AE140" s="673"/>
      <c r="AF140" s="673"/>
      <c r="AG140" s="673"/>
      <c r="AH140" s="673"/>
      <c r="AI140" s="673"/>
      <c r="AJ140" s="673"/>
      <c r="AK140" s="673"/>
      <c r="AL140" s="673"/>
      <c r="AM140" s="673"/>
      <c r="AN140" s="673"/>
      <c r="AO140" s="673"/>
      <c r="AP140" s="673"/>
      <c r="AQ140" s="673"/>
      <c r="AR140" s="673"/>
      <c r="AS140" s="673"/>
      <c r="AT140" s="673"/>
      <c r="AU140" s="673"/>
      <c r="AV140" s="673"/>
      <c r="AW140" s="673"/>
      <c r="AX140" s="673"/>
      <c r="AY140" s="673"/>
      <c r="AZ140" s="673"/>
      <c r="BA140" s="673"/>
      <c r="BB140" s="673"/>
      <c r="BC140" s="673"/>
      <c r="BD140" s="673"/>
      <c r="BE140" s="673"/>
      <c r="BF140" s="673"/>
      <c r="BG140" s="674"/>
      <c r="BH140" s="674"/>
      <c r="BI140" s="674"/>
      <c r="BJ140" s="674"/>
      <c r="BK140" s="674"/>
      <c r="BL140" s="674"/>
      <c r="BM140" s="674"/>
      <c r="BN140" s="674"/>
      <c r="BO140" s="674"/>
      <c r="BP140" s="674"/>
      <c r="BQ140" s="674"/>
      <c r="BR140" s="674"/>
      <c r="BS140" s="674"/>
      <c r="BT140" s="674"/>
    </row>
    <row r="141" spans="1:72" s="567" customFormat="1">
      <c r="A141" s="202"/>
      <c r="B141" s="202"/>
      <c r="C141" s="202"/>
      <c r="D141" s="996"/>
      <c r="E141" s="515" t="s">
        <v>659</v>
      </c>
      <c r="F141" s="673"/>
      <c r="G141" s="673"/>
      <c r="H141" s="673"/>
      <c r="I141" s="673"/>
      <c r="J141" s="673"/>
      <c r="K141" s="673"/>
      <c r="L141" s="673"/>
      <c r="M141" s="673"/>
      <c r="N141" s="673"/>
      <c r="O141" s="673"/>
      <c r="P141" s="673"/>
      <c r="Q141" s="673"/>
      <c r="R141" s="673"/>
      <c r="S141" s="673"/>
      <c r="T141" s="673"/>
      <c r="U141" s="673"/>
      <c r="V141" s="673"/>
      <c r="W141" s="673"/>
      <c r="X141" s="673"/>
      <c r="Y141" s="673"/>
      <c r="Z141" s="673"/>
      <c r="AA141" s="673"/>
      <c r="AB141" s="673"/>
      <c r="AC141" s="673"/>
      <c r="AD141" s="673"/>
      <c r="AE141" s="673"/>
      <c r="AF141" s="673"/>
      <c r="AG141" s="673"/>
      <c r="AH141" s="673"/>
      <c r="AI141" s="673"/>
      <c r="AJ141" s="673"/>
      <c r="AK141" s="673"/>
      <c r="AL141" s="673"/>
      <c r="AM141" s="673"/>
      <c r="AN141" s="673"/>
      <c r="AO141" s="673"/>
      <c r="AP141" s="673"/>
      <c r="AQ141" s="673"/>
      <c r="AR141" s="673"/>
      <c r="AS141" s="673"/>
      <c r="AT141" s="673"/>
      <c r="AU141" s="673"/>
      <c r="AV141" s="673"/>
      <c r="AW141" s="673"/>
      <c r="AX141" s="673"/>
      <c r="AY141" s="673"/>
      <c r="AZ141" s="673"/>
      <c r="BA141" s="673"/>
      <c r="BB141" s="673"/>
      <c r="BC141" s="673"/>
      <c r="BD141" s="673"/>
      <c r="BE141" s="673"/>
      <c r="BF141" s="673"/>
      <c r="BG141" s="674"/>
      <c r="BH141" s="674"/>
      <c r="BI141" s="674"/>
      <c r="BJ141" s="674"/>
      <c r="BK141" s="674"/>
      <c r="BL141" s="674"/>
      <c r="BM141" s="674"/>
      <c r="BN141" s="674"/>
      <c r="BO141" s="674"/>
      <c r="BP141" s="674"/>
      <c r="BQ141" s="674"/>
      <c r="BR141" s="674"/>
      <c r="BS141" s="674"/>
      <c r="BT141" s="674"/>
    </row>
    <row r="142" spans="1:72" s="567" customFormat="1">
      <c r="A142" s="202"/>
      <c r="B142" s="202"/>
      <c r="C142" s="202"/>
      <c r="D142" s="996"/>
      <c r="E142" s="515" t="s">
        <v>658</v>
      </c>
      <c r="F142" s="673"/>
      <c r="G142" s="673"/>
      <c r="H142" s="673"/>
      <c r="I142" s="673"/>
      <c r="J142" s="673"/>
      <c r="K142" s="673"/>
      <c r="L142" s="673"/>
      <c r="M142" s="673"/>
      <c r="N142" s="673"/>
      <c r="O142" s="673"/>
      <c r="P142" s="673"/>
      <c r="Q142" s="673"/>
      <c r="R142" s="673"/>
      <c r="S142" s="673"/>
      <c r="T142" s="673"/>
      <c r="U142" s="673"/>
      <c r="V142" s="673"/>
      <c r="W142" s="673"/>
      <c r="X142" s="673"/>
      <c r="Y142" s="673"/>
      <c r="Z142" s="673"/>
      <c r="AA142" s="673"/>
      <c r="AB142" s="673"/>
      <c r="AC142" s="673"/>
      <c r="AD142" s="673"/>
      <c r="AE142" s="673"/>
      <c r="AF142" s="673"/>
      <c r="AG142" s="673"/>
      <c r="AH142" s="673"/>
      <c r="AI142" s="673"/>
      <c r="AJ142" s="673"/>
      <c r="AK142" s="673"/>
      <c r="AL142" s="673"/>
      <c r="AM142" s="673"/>
      <c r="AN142" s="673"/>
      <c r="AO142" s="673"/>
      <c r="AP142" s="673"/>
      <c r="AQ142" s="673"/>
      <c r="AR142" s="673"/>
      <c r="AS142" s="673"/>
      <c r="AT142" s="673"/>
      <c r="AU142" s="673"/>
      <c r="AV142" s="673"/>
      <c r="AW142" s="673"/>
      <c r="AX142" s="673"/>
      <c r="AY142" s="673"/>
      <c r="AZ142" s="673"/>
      <c r="BA142" s="673"/>
      <c r="BB142" s="673"/>
      <c r="BC142" s="673"/>
      <c r="BD142" s="673"/>
      <c r="BE142" s="673"/>
      <c r="BF142" s="673"/>
      <c r="BG142" s="674"/>
      <c r="BH142" s="674"/>
      <c r="BI142" s="674"/>
      <c r="BJ142" s="674"/>
      <c r="BK142" s="674"/>
      <c r="BL142" s="674"/>
      <c r="BM142" s="674"/>
      <c r="BN142" s="674"/>
      <c r="BO142" s="674"/>
      <c r="BP142" s="674"/>
      <c r="BQ142" s="674"/>
      <c r="BR142" s="674"/>
      <c r="BS142" s="674"/>
      <c r="BT142" s="674"/>
    </row>
    <row r="143" spans="1:72" s="567" customFormat="1">
      <c r="A143" s="202"/>
      <c r="B143" s="202"/>
      <c r="C143" s="202"/>
      <c r="D143" s="996"/>
      <c r="E143" s="515" t="s">
        <v>657</v>
      </c>
      <c r="F143" s="673"/>
      <c r="G143" s="673"/>
      <c r="H143" s="673"/>
      <c r="I143" s="673"/>
      <c r="J143" s="673"/>
      <c r="K143" s="673"/>
      <c r="L143" s="673"/>
      <c r="M143" s="673"/>
      <c r="N143" s="673"/>
      <c r="O143" s="673"/>
      <c r="P143" s="673"/>
      <c r="Q143" s="673"/>
      <c r="R143" s="673"/>
      <c r="S143" s="673"/>
      <c r="T143" s="673"/>
      <c r="U143" s="673"/>
      <c r="V143" s="673"/>
      <c r="W143" s="673"/>
      <c r="X143" s="673"/>
      <c r="Y143" s="673"/>
      <c r="Z143" s="673"/>
      <c r="AA143" s="673"/>
      <c r="AB143" s="673"/>
      <c r="AC143" s="673"/>
      <c r="AD143" s="673"/>
      <c r="AE143" s="673"/>
      <c r="AF143" s="673"/>
      <c r="AG143" s="673"/>
      <c r="AH143" s="673"/>
      <c r="AI143" s="673"/>
      <c r="AJ143" s="673"/>
      <c r="AK143" s="673"/>
      <c r="AL143" s="673"/>
      <c r="AM143" s="673"/>
      <c r="AN143" s="673"/>
      <c r="AO143" s="673"/>
      <c r="AP143" s="673"/>
      <c r="AQ143" s="673"/>
      <c r="AR143" s="673"/>
      <c r="AS143" s="673"/>
      <c r="AT143" s="673"/>
      <c r="AU143" s="673"/>
      <c r="AV143" s="673"/>
      <c r="AW143" s="673"/>
      <c r="AX143" s="673"/>
      <c r="AY143" s="673"/>
      <c r="AZ143" s="673"/>
      <c r="BA143" s="673"/>
      <c r="BB143" s="673"/>
      <c r="BC143" s="673"/>
      <c r="BD143" s="673"/>
      <c r="BE143" s="673"/>
      <c r="BF143" s="673"/>
      <c r="BG143" s="674"/>
      <c r="BH143" s="674"/>
      <c r="BI143" s="674"/>
      <c r="BJ143" s="674"/>
      <c r="BK143" s="674"/>
      <c r="BL143" s="674"/>
      <c r="BM143" s="674"/>
      <c r="BN143" s="674"/>
      <c r="BO143" s="674"/>
      <c r="BP143" s="674"/>
      <c r="BQ143" s="674"/>
      <c r="BR143" s="674"/>
      <c r="BS143" s="674"/>
      <c r="BT143" s="674"/>
    </row>
    <row r="144" spans="1:72" s="567" customFormat="1">
      <c r="A144" s="202"/>
      <c r="B144" s="202"/>
      <c r="C144" s="202"/>
      <c r="D144" s="996"/>
      <c r="E144" s="515" t="s">
        <v>844</v>
      </c>
      <c r="F144" s="515"/>
      <c r="G144" s="673"/>
      <c r="H144" s="673"/>
      <c r="I144" s="673"/>
      <c r="J144" s="673"/>
      <c r="K144" s="673"/>
      <c r="L144" s="673"/>
      <c r="M144" s="673"/>
      <c r="N144" s="673"/>
      <c r="O144" s="673"/>
      <c r="P144" s="673"/>
      <c r="Q144" s="673"/>
      <c r="R144" s="673"/>
      <c r="S144" s="673"/>
      <c r="T144" s="673"/>
      <c r="U144" s="673"/>
      <c r="V144" s="673"/>
      <c r="W144" s="673"/>
      <c r="X144" s="673"/>
      <c r="Y144" s="673"/>
      <c r="Z144" s="673"/>
      <c r="AA144" s="673"/>
      <c r="AB144" s="673"/>
      <c r="AC144" s="673"/>
      <c r="AD144" s="673"/>
      <c r="AE144" s="673"/>
      <c r="AF144" s="673"/>
      <c r="AG144" s="673"/>
      <c r="AH144" s="673"/>
      <c r="AI144" s="673"/>
      <c r="AJ144" s="673"/>
      <c r="AK144" s="673"/>
      <c r="AL144" s="673"/>
      <c r="AM144" s="673"/>
      <c r="AN144" s="673"/>
      <c r="AO144" s="673"/>
      <c r="AP144" s="673"/>
      <c r="AQ144" s="673"/>
      <c r="AR144" s="673"/>
      <c r="AS144" s="673"/>
      <c r="AT144" s="673"/>
      <c r="AU144" s="673"/>
      <c r="AV144" s="673"/>
      <c r="AW144" s="673"/>
      <c r="AX144" s="673"/>
      <c r="AY144" s="673"/>
      <c r="AZ144" s="673"/>
      <c r="BA144" s="673"/>
      <c r="BB144" s="673"/>
      <c r="BC144" s="673"/>
      <c r="BD144" s="673"/>
      <c r="BE144" s="673"/>
      <c r="BF144" s="673"/>
      <c r="BG144" s="674"/>
      <c r="BH144" s="674"/>
      <c r="BI144" s="674"/>
      <c r="BJ144" s="674"/>
      <c r="BK144" s="674"/>
      <c r="BL144" s="674"/>
      <c r="BM144" s="674"/>
      <c r="BN144" s="674"/>
      <c r="BO144" s="674"/>
      <c r="BP144" s="674"/>
      <c r="BQ144" s="674"/>
      <c r="BR144" s="674"/>
      <c r="BS144" s="674"/>
      <c r="BT144" s="674"/>
    </row>
    <row r="145" spans="1:72" s="997" customFormat="1">
      <c r="D145" s="996" t="s">
        <v>845</v>
      </c>
      <c r="E145" s="515"/>
      <c r="F145" s="515"/>
      <c r="G145" s="998"/>
      <c r="H145" s="998"/>
      <c r="I145" s="998"/>
      <c r="J145" s="998"/>
      <c r="K145" s="998"/>
      <c r="L145" s="998"/>
      <c r="M145" s="998"/>
      <c r="N145" s="998"/>
      <c r="O145" s="998"/>
      <c r="P145" s="998"/>
      <c r="Q145" s="998"/>
      <c r="R145" s="998"/>
      <c r="S145" s="998"/>
      <c r="T145" s="998"/>
      <c r="U145" s="998"/>
      <c r="V145" s="998"/>
      <c r="W145" s="998"/>
      <c r="X145" s="998"/>
      <c r="Y145" s="998"/>
      <c r="Z145" s="998"/>
      <c r="AA145" s="998"/>
      <c r="AB145" s="998"/>
      <c r="AC145" s="998"/>
      <c r="AD145" s="998"/>
      <c r="AE145" s="998"/>
      <c r="AF145" s="998"/>
      <c r="AG145" s="998"/>
      <c r="AH145" s="998"/>
      <c r="AI145" s="998"/>
      <c r="AJ145" s="998"/>
      <c r="AK145" s="998"/>
      <c r="AL145" s="998"/>
      <c r="AM145" s="998"/>
      <c r="AN145" s="998"/>
      <c r="AO145" s="998"/>
      <c r="AP145" s="998"/>
      <c r="AQ145" s="998"/>
      <c r="AR145" s="998"/>
      <c r="AS145" s="998"/>
      <c r="AT145" s="998"/>
      <c r="AU145" s="998"/>
      <c r="AV145" s="998"/>
      <c r="AW145" s="998"/>
      <c r="AX145" s="998"/>
      <c r="AY145" s="998"/>
      <c r="AZ145" s="998"/>
      <c r="BA145" s="998"/>
      <c r="BB145" s="998"/>
      <c r="BC145" s="998"/>
      <c r="BD145" s="998"/>
      <c r="BE145" s="998"/>
      <c r="BF145" s="998"/>
      <c r="BG145" s="998"/>
      <c r="BH145" s="998"/>
      <c r="BI145" s="998"/>
      <c r="BJ145" s="998"/>
      <c r="BK145" s="998"/>
      <c r="BL145" s="998"/>
      <c r="BM145" s="998"/>
      <c r="BN145" s="998"/>
      <c r="BO145" s="998"/>
      <c r="BP145" s="998"/>
      <c r="BQ145" s="998"/>
      <c r="BR145" s="998"/>
      <c r="BS145" s="998"/>
      <c r="BT145" s="999"/>
    </row>
    <row r="146" spans="1:72" s="780" customFormat="1" ht="13.5" customHeight="1">
      <c r="D146" s="675" t="s">
        <v>846</v>
      </c>
      <c r="E146" s="675"/>
      <c r="F146" s="675"/>
      <c r="G146" s="1000"/>
      <c r="H146" s="1000"/>
      <c r="I146" s="1000"/>
      <c r="J146" s="1000"/>
      <c r="K146" s="1000"/>
      <c r="L146" s="1000"/>
      <c r="M146" s="1000"/>
      <c r="N146" s="1000"/>
      <c r="O146" s="1000"/>
      <c r="P146" s="1000"/>
      <c r="Q146" s="1000"/>
      <c r="R146" s="1000"/>
      <c r="S146" s="1000"/>
      <c r="T146" s="1000"/>
      <c r="U146" s="1000"/>
      <c r="V146" s="1000"/>
      <c r="W146" s="1000"/>
      <c r="X146" s="1000"/>
      <c r="Y146" s="1000"/>
      <c r="Z146" s="1000"/>
      <c r="AA146" s="1000"/>
      <c r="AB146" s="1000"/>
      <c r="AC146" s="1000"/>
      <c r="AD146" s="1000"/>
      <c r="AE146" s="1000"/>
      <c r="AF146" s="1000"/>
      <c r="AG146" s="1000"/>
      <c r="AH146" s="1000"/>
      <c r="AI146" s="1000"/>
      <c r="AJ146" s="1000"/>
      <c r="AK146" s="1000"/>
      <c r="AL146" s="1000"/>
      <c r="AM146" s="1000"/>
      <c r="AN146" s="1000"/>
      <c r="AO146" s="1000"/>
      <c r="AP146" s="1000"/>
      <c r="AQ146" s="1000"/>
      <c r="AR146" s="1000"/>
      <c r="AS146" s="1000"/>
      <c r="AT146" s="1000"/>
      <c r="AU146" s="1000"/>
      <c r="AV146" s="1000"/>
      <c r="AW146" s="1000"/>
      <c r="AX146" s="1000"/>
      <c r="AY146" s="1000"/>
      <c r="AZ146" s="1000"/>
      <c r="BA146" s="1000"/>
      <c r="BB146" s="1000"/>
      <c r="BC146" s="1000"/>
      <c r="BD146" s="1000"/>
      <c r="BE146" s="1000"/>
      <c r="BF146" s="1000"/>
      <c r="BG146" s="1000"/>
      <c r="BH146" s="1000"/>
      <c r="BI146" s="1000"/>
      <c r="BJ146" s="1000"/>
      <c r="BK146" s="1000"/>
      <c r="BL146" s="1000"/>
      <c r="BM146" s="1000"/>
      <c r="BN146" s="1000"/>
      <c r="BO146" s="1000"/>
      <c r="BP146" s="1000"/>
      <c r="BQ146" s="1000"/>
      <c r="BR146" s="1000"/>
      <c r="BS146" s="1000"/>
    </row>
    <row r="147" spans="1:72" s="1" customFormat="1" ht="13.5" customHeight="1">
      <c r="D147" s="515" t="s">
        <v>847</v>
      </c>
      <c r="E147" s="676"/>
      <c r="F147" s="676"/>
      <c r="G147" s="1001"/>
      <c r="H147" s="1001"/>
      <c r="I147" s="1001"/>
      <c r="J147" s="1001"/>
      <c r="K147" s="1001"/>
      <c r="L147" s="1001"/>
      <c r="M147" s="1001"/>
      <c r="N147" s="1001"/>
      <c r="O147" s="1001"/>
      <c r="P147" s="1001"/>
      <c r="Q147" s="1001"/>
      <c r="R147" s="1001"/>
      <c r="S147" s="1001"/>
      <c r="T147" s="1001"/>
      <c r="U147" s="1001"/>
      <c r="V147" s="1001"/>
      <c r="W147" s="1001"/>
      <c r="X147" s="1001"/>
      <c r="Y147" s="1001"/>
      <c r="Z147" s="1001"/>
      <c r="AA147" s="1001"/>
      <c r="AB147" s="1001"/>
      <c r="AC147" s="1001"/>
      <c r="AD147" s="1001"/>
      <c r="AE147" s="1001"/>
      <c r="AF147" s="1001"/>
      <c r="AG147" s="1001"/>
      <c r="AH147" s="1001"/>
      <c r="AI147" s="1001"/>
      <c r="AJ147" s="1001"/>
      <c r="AK147" s="1001"/>
      <c r="AL147" s="1001"/>
      <c r="AM147" s="1001"/>
      <c r="AN147" s="1001"/>
      <c r="AO147" s="1001"/>
      <c r="AP147" s="1001"/>
      <c r="AQ147" s="1001"/>
      <c r="AR147" s="1001"/>
      <c r="AS147" s="1001"/>
      <c r="AT147" s="1001"/>
      <c r="AU147" s="1001"/>
      <c r="AV147" s="1001"/>
      <c r="AW147" s="1001"/>
      <c r="AX147" s="1001"/>
      <c r="AY147" s="1001"/>
      <c r="AZ147" s="1001"/>
      <c r="BA147" s="1001"/>
      <c r="BB147" s="1001"/>
      <c r="BC147" s="1001"/>
      <c r="BD147" s="1001"/>
      <c r="BE147" s="1001"/>
      <c r="BF147" s="1001"/>
      <c r="BG147" s="1001"/>
      <c r="BH147" s="1001"/>
      <c r="BI147" s="1001"/>
      <c r="BJ147" s="1001"/>
      <c r="BK147" s="1001"/>
      <c r="BL147" s="1001"/>
      <c r="BM147" s="1001"/>
      <c r="BN147" s="1001"/>
      <c r="BO147" s="1001"/>
      <c r="BP147" s="1001"/>
      <c r="BQ147" s="1001"/>
      <c r="BR147" s="1001"/>
      <c r="BS147" s="1001"/>
    </row>
    <row r="148" spans="1:72" s="1" customFormat="1">
      <c r="D148" s="203" t="s">
        <v>848</v>
      </c>
      <c r="E148" s="202"/>
      <c r="F148" s="202"/>
      <c r="AZ148" s="5"/>
      <c r="BA148" s="1002"/>
      <c r="BB148" s="1002"/>
      <c r="BC148" s="1002"/>
      <c r="BD148" s="1002"/>
      <c r="BE148" s="1002"/>
      <c r="BF148" s="1002"/>
      <c r="BG148" s="1002"/>
      <c r="BH148" s="1002"/>
      <c r="BI148" s="1002"/>
      <c r="BJ148" s="1002"/>
      <c r="BK148" s="1002"/>
      <c r="BL148" s="1002"/>
      <c r="BM148" s="1002"/>
      <c r="BN148" s="1002"/>
      <c r="BO148" s="1002"/>
      <c r="BP148" s="1002"/>
      <c r="BQ148" s="1002"/>
      <c r="BR148" s="1002"/>
      <c r="BS148" s="1002"/>
    </row>
    <row r="149" spans="1:72" s="1" customFormat="1">
      <c r="D149" s="204" t="s">
        <v>849</v>
      </c>
      <c r="E149" s="202"/>
      <c r="F149" s="202"/>
    </row>
    <row r="150" spans="1:72" s="1" customFormat="1">
      <c r="D150" s="203" t="s">
        <v>850</v>
      </c>
      <c r="E150" s="202"/>
      <c r="F150" s="202"/>
      <c r="BN150" s="1002"/>
      <c r="BO150" s="1002"/>
      <c r="BP150" s="1002"/>
      <c r="BQ150" s="1002"/>
      <c r="BR150" s="1002"/>
      <c r="BS150" s="1002"/>
    </row>
    <row r="151" spans="1:72" s="1" customFormat="1">
      <c r="D151" s="204" t="s">
        <v>656</v>
      </c>
      <c r="E151" s="202"/>
      <c r="F151" s="202"/>
      <c r="BN151" s="1002"/>
      <c r="BO151" s="1002"/>
      <c r="BP151" s="1002"/>
      <c r="BQ151" s="1002"/>
      <c r="BR151" s="1002"/>
      <c r="BS151" s="1002"/>
    </row>
    <row r="152" spans="1:72" s="567" customFormat="1" ht="13.5" customHeight="1">
      <c r="A152" s="202"/>
      <c r="B152" s="202"/>
      <c r="C152" s="202"/>
      <c r="D152" s="204" t="s">
        <v>851</v>
      </c>
      <c r="E152" s="204"/>
      <c r="F152" s="204"/>
      <c r="G152" s="204"/>
      <c r="H152" s="204"/>
      <c r="I152" s="204"/>
      <c r="J152" s="204"/>
      <c r="K152" s="204"/>
      <c r="L152" s="204"/>
      <c r="M152" s="204"/>
      <c r="N152" s="204"/>
      <c r="O152" s="204"/>
      <c r="P152" s="204"/>
      <c r="Q152" s="204"/>
      <c r="R152" s="204"/>
      <c r="S152" s="204"/>
      <c r="T152" s="204"/>
      <c r="U152" s="204"/>
      <c r="V152" s="204"/>
      <c r="W152" s="204"/>
      <c r="X152" s="204"/>
      <c r="Y152" s="204"/>
      <c r="Z152" s="204"/>
      <c r="AA152" s="204"/>
      <c r="AB152" s="204"/>
      <c r="AC152" s="204"/>
      <c r="AD152" s="204"/>
      <c r="AE152" s="204"/>
      <c r="AF152" s="204"/>
      <c r="AG152" s="204"/>
      <c r="AH152" s="204"/>
      <c r="AI152" s="204"/>
      <c r="AJ152" s="204"/>
      <c r="AK152" s="204"/>
      <c r="AL152" s="204"/>
      <c r="AM152" s="204"/>
      <c r="AN152" s="204"/>
      <c r="AO152" s="204"/>
      <c r="AP152" s="204"/>
      <c r="AQ152" s="204"/>
      <c r="AR152" s="204"/>
      <c r="AS152" s="204"/>
      <c r="AT152" s="204"/>
      <c r="AU152" s="204"/>
      <c r="AV152" s="204"/>
      <c r="AW152" s="204"/>
      <c r="AX152" s="204"/>
      <c r="AY152" s="204"/>
      <c r="AZ152" s="204"/>
      <c r="BA152" s="204"/>
      <c r="BB152" s="204"/>
      <c r="BC152" s="204"/>
      <c r="BD152" s="204"/>
      <c r="BE152" s="204"/>
      <c r="BF152" s="204"/>
      <c r="BG152" s="204"/>
      <c r="BH152" s="204"/>
      <c r="BI152" s="204"/>
      <c r="BJ152" s="204"/>
      <c r="BK152" s="204"/>
      <c r="BL152" s="204"/>
      <c r="BM152" s="204"/>
      <c r="BN152" s="204"/>
      <c r="BO152" s="204"/>
      <c r="BP152" s="204"/>
      <c r="BQ152" s="204"/>
      <c r="BR152" s="204"/>
      <c r="BS152" s="516"/>
      <c r="BT152" s="516"/>
    </row>
    <row r="153" spans="1:72" s="567" customFormat="1">
      <c r="A153" s="202"/>
      <c r="B153" s="202"/>
      <c r="C153" s="202"/>
      <c r="D153" s="204"/>
      <c r="E153" s="204" t="s">
        <v>655</v>
      </c>
      <c r="F153" s="204"/>
      <c r="G153" s="204"/>
      <c r="H153" s="204"/>
      <c r="I153" s="204"/>
      <c r="J153" s="204"/>
      <c r="K153" s="204"/>
      <c r="L153" s="204"/>
      <c r="M153" s="204"/>
      <c r="N153" s="204"/>
      <c r="O153" s="204"/>
      <c r="P153" s="204"/>
      <c r="Q153" s="204"/>
      <c r="R153" s="204"/>
      <c r="S153" s="204"/>
      <c r="T153" s="204"/>
      <c r="U153" s="204"/>
      <c r="V153" s="204"/>
      <c r="W153" s="204"/>
      <c r="X153" s="204"/>
      <c r="Y153" s="204"/>
      <c r="Z153" s="204"/>
      <c r="AA153" s="204"/>
      <c r="AB153" s="204"/>
      <c r="AC153" s="204"/>
      <c r="AD153" s="204"/>
      <c r="AE153" s="204"/>
      <c r="AF153" s="204"/>
      <c r="AG153" s="204"/>
      <c r="AH153" s="204"/>
      <c r="AI153" s="204"/>
      <c r="AJ153" s="204"/>
      <c r="AK153" s="204"/>
      <c r="AL153" s="204"/>
      <c r="AM153" s="204"/>
      <c r="AN153" s="204"/>
      <c r="AO153" s="204"/>
      <c r="AP153" s="204"/>
      <c r="AQ153" s="204"/>
      <c r="AR153" s="204"/>
      <c r="AS153" s="204"/>
      <c r="AT153" s="204"/>
      <c r="AU153" s="204"/>
      <c r="AV153" s="204"/>
      <c r="AW153" s="204"/>
      <c r="AX153" s="204"/>
      <c r="AY153" s="204"/>
      <c r="AZ153" s="204"/>
      <c r="BA153" s="204"/>
      <c r="BB153" s="204"/>
      <c r="BC153" s="204"/>
      <c r="BD153" s="204"/>
      <c r="BE153" s="204"/>
      <c r="BF153" s="204"/>
      <c r="BG153" s="204"/>
      <c r="BH153" s="204"/>
      <c r="BI153" s="204"/>
      <c r="BJ153" s="204"/>
      <c r="BK153" s="204"/>
      <c r="BL153" s="204"/>
      <c r="BM153" s="204"/>
      <c r="BN153" s="204"/>
      <c r="BO153" s="204"/>
      <c r="BP153" s="204"/>
      <c r="BQ153" s="204"/>
      <c r="BR153" s="204"/>
      <c r="BS153" s="204"/>
      <c r="BT153" s="204"/>
    </row>
    <row r="154" spans="1:72" s="567" customFormat="1">
      <c r="A154" s="202"/>
      <c r="B154" s="202"/>
      <c r="C154" s="202"/>
      <c r="D154" s="204"/>
      <c r="E154" s="204" t="s">
        <v>654</v>
      </c>
      <c r="F154" s="204"/>
      <c r="G154" s="204"/>
      <c r="H154" s="204"/>
      <c r="I154" s="204"/>
      <c r="J154" s="204"/>
      <c r="K154" s="204"/>
      <c r="L154" s="204"/>
      <c r="M154" s="204"/>
      <c r="N154" s="204"/>
      <c r="O154" s="204"/>
      <c r="P154" s="204"/>
      <c r="Q154" s="204"/>
      <c r="R154" s="204"/>
      <c r="S154" s="204"/>
      <c r="T154" s="204"/>
      <c r="U154" s="204"/>
      <c r="V154" s="204"/>
      <c r="W154" s="204"/>
      <c r="X154" s="204"/>
      <c r="Y154" s="204"/>
      <c r="Z154" s="204"/>
      <c r="AA154" s="204"/>
      <c r="AB154" s="204"/>
      <c r="AC154" s="204"/>
      <c r="AD154" s="204"/>
      <c r="AE154" s="204"/>
      <c r="AF154" s="204"/>
      <c r="AG154" s="204"/>
      <c r="AH154" s="204"/>
      <c r="AI154" s="204"/>
      <c r="AJ154" s="204"/>
      <c r="AK154" s="204"/>
      <c r="AL154" s="204"/>
      <c r="AM154" s="204"/>
      <c r="AN154" s="204"/>
      <c r="AO154" s="204"/>
      <c r="AP154" s="204"/>
      <c r="AQ154" s="204"/>
      <c r="AR154" s="204"/>
      <c r="AS154" s="204"/>
      <c r="AT154" s="204"/>
      <c r="AU154" s="204"/>
      <c r="AV154" s="204"/>
      <c r="AW154" s="204"/>
      <c r="AX154" s="204"/>
      <c r="AY154" s="204"/>
      <c r="AZ154" s="204"/>
      <c r="BA154" s="204"/>
      <c r="BB154" s="204"/>
      <c r="BC154" s="204"/>
      <c r="BD154" s="204"/>
      <c r="BE154" s="204"/>
      <c r="BF154" s="204"/>
      <c r="BG154" s="204"/>
      <c r="BH154" s="204"/>
      <c r="BI154" s="204"/>
      <c r="BJ154" s="204"/>
      <c r="BK154" s="204"/>
      <c r="BL154" s="204"/>
      <c r="BM154" s="204"/>
      <c r="BN154" s="204"/>
      <c r="BO154" s="204"/>
      <c r="BP154" s="204"/>
      <c r="BQ154" s="204"/>
      <c r="BR154" s="204"/>
      <c r="BS154" s="515"/>
      <c r="BT154" s="515"/>
    </row>
    <row r="155" spans="1:72" s="567" customFormat="1">
      <c r="A155" s="202"/>
      <c r="B155" s="202"/>
      <c r="C155" s="202"/>
      <c r="D155" s="204"/>
      <c r="E155" s="204" t="s">
        <v>585</v>
      </c>
      <c r="F155" s="204"/>
      <c r="G155" s="204"/>
      <c r="H155" s="204"/>
      <c r="I155" s="204"/>
      <c r="J155" s="204"/>
      <c r="K155" s="204"/>
      <c r="L155" s="204"/>
      <c r="M155" s="204"/>
      <c r="N155" s="204"/>
      <c r="O155" s="204"/>
      <c r="P155" s="204"/>
      <c r="Q155" s="204"/>
      <c r="R155" s="204"/>
      <c r="S155" s="204"/>
      <c r="T155" s="204"/>
      <c r="U155" s="204"/>
      <c r="V155" s="204"/>
      <c r="W155" s="204"/>
      <c r="X155" s="204"/>
      <c r="Y155" s="204"/>
      <c r="Z155" s="204"/>
      <c r="AA155" s="204"/>
      <c r="AB155" s="204"/>
      <c r="AC155" s="204"/>
      <c r="AD155" s="204"/>
      <c r="AE155" s="204"/>
      <c r="AF155" s="204"/>
      <c r="AG155" s="204"/>
      <c r="AH155" s="204"/>
      <c r="AI155" s="204"/>
      <c r="AJ155" s="204"/>
      <c r="AK155" s="204"/>
      <c r="AL155" s="204"/>
      <c r="AM155" s="204"/>
      <c r="AN155" s="204"/>
      <c r="AO155" s="204"/>
      <c r="AP155" s="204"/>
      <c r="AQ155" s="204"/>
      <c r="AR155" s="204"/>
      <c r="AS155" s="204"/>
      <c r="AT155" s="204"/>
      <c r="AU155" s="204"/>
      <c r="AV155" s="204"/>
      <c r="AW155" s="204"/>
      <c r="AX155" s="204"/>
      <c r="AY155" s="204"/>
      <c r="AZ155" s="204"/>
      <c r="BA155" s="204"/>
      <c r="BB155" s="204"/>
      <c r="BC155" s="204"/>
      <c r="BD155" s="204"/>
      <c r="BE155" s="204"/>
      <c r="BF155" s="204"/>
      <c r="BG155" s="204"/>
      <c r="BH155" s="204"/>
      <c r="BI155" s="204"/>
      <c r="BJ155" s="204"/>
      <c r="BK155" s="204"/>
      <c r="BL155" s="204"/>
      <c r="BM155" s="204"/>
      <c r="BN155" s="204"/>
      <c r="BO155" s="204"/>
      <c r="BP155" s="204"/>
      <c r="BQ155" s="204"/>
      <c r="BR155" s="204"/>
      <c r="BS155" s="204"/>
      <c r="BT155" s="204"/>
    </row>
    <row r="156" spans="1:72" s="567" customFormat="1">
      <c r="A156" s="202"/>
      <c r="B156" s="202"/>
      <c r="C156" s="202"/>
      <c r="D156" s="204"/>
      <c r="E156" s="204" t="s">
        <v>584</v>
      </c>
      <c r="F156" s="204"/>
      <c r="G156" s="204"/>
      <c r="H156" s="204"/>
      <c r="I156" s="204"/>
      <c r="J156" s="204"/>
      <c r="K156" s="204"/>
      <c r="L156" s="204"/>
      <c r="M156" s="204"/>
      <c r="N156" s="204"/>
      <c r="O156" s="204"/>
      <c r="P156" s="204"/>
      <c r="Q156" s="204"/>
      <c r="R156" s="204"/>
      <c r="S156" s="204"/>
      <c r="T156" s="204"/>
      <c r="U156" s="204"/>
      <c r="V156" s="204"/>
      <c r="W156" s="204"/>
      <c r="X156" s="204"/>
      <c r="Y156" s="204"/>
      <c r="Z156" s="204"/>
      <c r="AA156" s="204"/>
      <c r="AB156" s="204"/>
      <c r="AC156" s="204"/>
      <c r="AD156" s="204"/>
      <c r="AE156" s="204"/>
      <c r="AF156" s="204"/>
      <c r="AG156" s="204"/>
      <c r="AH156" s="204"/>
      <c r="AI156" s="204"/>
      <c r="AJ156" s="204"/>
      <c r="AK156" s="204"/>
      <c r="AL156" s="204"/>
      <c r="AM156" s="204"/>
      <c r="AN156" s="204"/>
      <c r="AO156" s="204"/>
      <c r="AP156" s="204"/>
      <c r="AQ156" s="204"/>
      <c r="AR156" s="204"/>
      <c r="AS156" s="204"/>
      <c r="AT156" s="204"/>
      <c r="AU156" s="204"/>
      <c r="AV156" s="204"/>
      <c r="AW156" s="204"/>
      <c r="AX156" s="204"/>
      <c r="AY156" s="204"/>
      <c r="AZ156" s="204"/>
      <c r="BA156" s="204"/>
      <c r="BB156" s="204"/>
      <c r="BC156" s="204"/>
      <c r="BD156" s="204"/>
      <c r="BE156" s="204"/>
      <c r="BF156" s="204"/>
      <c r="BG156" s="204"/>
      <c r="BH156" s="204"/>
      <c r="BI156" s="204"/>
      <c r="BJ156" s="204"/>
      <c r="BK156" s="204"/>
      <c r="BL156" s="204"/>
      <c r="BM156" s="204"/>
      <c r="BN156" s="204"/>
      <c r="BO156" s="204"/>
      <c r="BP156" s="204"/>
      <c r="BQ156" s="204"/>
      <c r="BR156" s="204"/>
      <c r="BS156" s="204"/>
      <c r="BT156" s="204"/>
    </row>
    <row r="157" spans="1:72" s="567" customFormat="1" ht="13.5" customHeight="1">
      <c r="A157" s="202"/>
      <c r="B157" s="202"/>
      <c r="C157" s="202"/>
      <c r="D157" s="204"/>
      <c r="E157" s="204" t="s">
        <v>381</v>
      </c>
      <c r="F157" s="204"/>
      <c r="G157" s="204"/>
      <c r="H157" s="204"/>
      <c r="I157" s="204"/>
      <c r="J157" s="204"/>
      <c r="K157" s="204"/>
      <c r="L157" s="204"/>
      <c r="M157" s="204"/>
      <c r="N157" s="204"/>
      <c r="O157" s="204"/>
      <c r="P157" s="204"/>
      <c r="Q157" s="204"/>
      <c r="R157" s="204"/>
      <c r="S157" s="204"/>
      <c r="T157" s="204"/>
      <c r="U157" s="204"/>
      <c r="V157" s="204"/>
      <c r="W157" s="204"/>
      <c r="X157" s="204"/>
      <c r="Y157" s="204"/>
      <c r="Z157" s="204"/>
      <c r="AA157" s="204"/>
      <c r="AB157" s="204"/>
      <c r="AC157" s="204"/>
      <c r="AD157" s="204"/>
      <c r="AE157" s="204"/>
      <c r="AF157" s="204"/>
      <c r="AG157" s="204"/>
      <c r="AH157" s="204"/>
      <c r="AI157" s="204"/>
      <c r="AJ157" s="204"/>
      <c r="AK157" s="204"/>
      <c r="AL157" s="204"/>
      <c r="AM157" s="204"/>
      <c r="AN157" s="204"/>
      <c r="AO157" s="204"/>
      <c r="AP157" s="204"/>
      <c r="AQ157" s="204"/>
      <c r="AR157" s="204"/>
      <c r="AS157" s="204"/>
      <c r="AT157" s="204"/>
      <c r="AU157" s="204"/>
      <c r="AV157" s="204"/>
      <c r="AW157" s="204"/>
      <c r="AX157" s="204"/>
      <c r="AY157" s="204"/>
      <c r="AZ157" s="204"/>
      <c r="BA157" s="204"/>
      <c r="BB157" s="204"/>
      <c r="BC157" s="204"/>
      <c r="BD157" s="204"/>
      <c r="BE157" s="204"/>
      <c r="BF157" s="204"/>
      <c r="BG157" s="204"/>
      <c r="BH157" s="204"/>
      <c r="BI157" s="204"/>
      <c r="BJ157" s="204"/>
      <c r="BK157" s="204"/>
      <c r="BL157" s="204"/>
      <c r="BM157" s="204"/>
      <c r="BN157" s="204"/>
      <c r="BO157" s="204"/>
      <c r="BP157" s="204"/>
      <c r="BQ157" s="204"/>
      <c r="BR157" s="204"/>
      <c r="BS157" s="516"/>
      <c r="BT157" s="516"/>
    </row>
    <row r="158" spans="1:72" s="567" customFormat="1" ht="13.5" customHeight="1">
      <c r="A158" s="202"/>
      <c r="B158" s="202"/>
      <c r="C158" s="202"/>
      <c r="D158" s="515" t="s">
        <v>852</v>
      </c>
      <c r="E158" s="673"/>
      <c r="F158" s="673"/>
      <c r="G158" s="673"/>
      <c r="H158" s="673"/>
      <c r="I158" s="673"/>
      <c r="J158" s="673"/>
      <c r="K158" s="673"/>
      <c r="L158" s="673"/>
      <c r="M158" s="673"/>
      <c r="N158" s="673"/>
      <c r="O158" s="673"/>
      <c r="P158" s="673"/>
      <c r="Q158" s="673"/>
      <c r="R158" s="673"/>
      <c r="S158" s="673"/>
      <c r="T158" s="673"/>
      <c r="U158" s="673"/>
      <c r="V158" s="673"/>
      <c r="W158" s="673"/>
      <c r="X158" s="673"/>
      <c r="Y158" s="673"/>
      <c r="Z158" s="673"/>
      <c r="AA158" s="673"/>
      <c r="AB158" s="673"/>
      <c r="AC158" s="673"/>
      <c r="AD158" s="673"/>
      <c r="AE158" s="673"/>
      <c r="AF158" s="673"/>
      <c r="AG158" s="673"/>
      <c r="AH158" s="673"/>
      <c r="AI158" s="673"/>
      <c r="AJ158" s="673"/>
      <c r="AK158" s="673"/>
      <c r="AL158" s="673"/>
      <c r="AM158" s="673"/>
      <c r="AN158" s="673"/>
      <c r="AO158" s="673"/>
      <c r="AP158" s="673"/>
      <c r="AQ158" s="673"/>
      <c r="AR158" s="673"/>
      <c r="AS158" s="673"/>
      <c r="AT158" s="673"/>
      <c r="AU158" s="673"/>
      <c r="AV158" s="673"/>
      <c r="AW158" s="673"/>
      <c r="AX158" s="673"/>
      <c r="AY158" s="673"/>
      <c r="AZ158" s="673"/>
      <c r="BA158" s="673"/>
      <c r="BB158" s="673"/>
      <c r="BC158" s="673"/>
      <c r="BD158" s="673"/>
      <c r="BE158" s="673"/>
      <c r="BF158" s="673"/>
      <c r="BG158" s="673"/>
      <c r="BH158" s="673"/>
      <c r="BI158" s="673"/>
      <c r="BJ158" s="673"/>
      <c r="BK158" s="673"/>
      <c r="BL158" s="673"/>
      <c r="BM158" s="673"/>
      <c r="BN158" s="673"/>
      <c r="BO158" s="673"/>
      <c r="BP158" s="673"/>
      <c r="BQ158" s="673"/>
      <c r="BR158" s="673"/>
      <c r="BS158" s="516"/>
      <c r="BT158" s="516"/>
    </row>
    <row r="159" spans="1:72" s="567" customFormat="1" ht="13.5" customHeight="1">
      <c r="A159" s="202"/>
      <c r="B159" s="202"/>
      <c r="C159" s="202"/>
      <c r="D159" s="515" t="s">
        <v>653</v>
      </c>
      <c r="E159" s="673"/>
      <c r="F159" s="673"/>
      <c r="G159" s="673"/>
      <c r="H159" s="673"/>
      <c r="I159" s="673"/>
      <c r="J159" s="673"/>
      <c r="K159" s="673"/>
      <c r="L159" s="673"/>
      <c r="M159" s="673"/>
      <c r="N159" s="673"/>
      <c r="O159" s="673"/>
      <c r="P159" s="673"/>
      <c r="Q159" s="673"/>
      <c r="R159" s="673"/>
      <c r="S159" s="673"/>
      <c r="T159" s="673"/>
      <c r="U159" s="673"/>
      <c r="V159" s="673"/>
      <c r="W159" s="673"/>
      <c r="X159" s="673"/>
      <c r="Y159" s="673"/>
      <c r="Z159" s="673"/>
      <c r="AA159" s="673"/>
      <c r="AB159" s="673"/>
      <c r="AC159" s="673"/>
      <c r="AD159" s="673"/>
      <c r="AE159" s="673"/>
      <c r="AF159" s="673"/>
      <c r="AG159" s="673"/>
      <c r="AH159" s="673"/>
      <c r="AI159" s="673"/>
      <c r="AJ159" s="673"/>
      <c r="AK159" s="673"/>
      <c r="AL159" s="673"/>
      <c r="AM159" s="673"/>
      <c r="AN159" s="673"/>
      <c r="AO159" s="673"/>
      <c r="AP159" s="673"/>
      <c r="AQ159" s="673"/>
      <c r="AR159" s="673"/>
      <c r="AS159" s="673"/>
      <c r="AT159" s="673"/>
      <c r="AU159" s="673"/>
      <c r="AV159" s="673"/>
      <c r="AW159" s="673"/>
      <c r="AX159" s="673"/>
      <c r="AY159" s="673"/>
      <c r="AZ159" s="673"/>
      <c r="BA159" s="673"/>
      <c r="BB159" s="673"/>
      <c r="BC159" s="673"/>
      <c r="BD159" s="673"/>
      <c r="BE159" s="673"/>
      <c r="BF159" s="673"/>
      <c r="BG159" s="673"/>
      <c r="BH159" s="673"/>
      <c r="BI159" s="673"/>
      <c r="BJ159" s="673"/>
      <c r="BK159" s="673"/>
      <c r="BL159" s="673"/>
      <c r="BM159" s="673"/>
      <c r="BN159" s="673"/>
      <c r="BO159" s="673"/>
      <c r="BP159" s="673"/>
      <c r="BQ159" s="673"/>
      <c r="BR159" s="673"/>
      <c r="BS159" s="516"/>
      <c r="BT159" s="516"/>
    </row>
    <row r="160" spans="1:72" s="567" customFormat="1" ht="13.5" customHeight="1">
      <c r="A160" s="202"/>
      <c r="B160" s="202"/>
      <c r="C160" s="202"/>
      <c r="D160" s="204" t="s">
        <v>652</v>
      </c>
      <c r="E160" s="516"/>
      <c r="F160" s="516"/>
      <c r="G160" s="516"/>
      <c r="H160" s="516"/>
      <c r="I160" s="516"/>
      <c r="J160" s="516"/>
      <c r="K160" s="516"/>
      <c r="L160" s="516"/>
      <c r="M160" s="516"/>
      <c r="N160" s="516"/>
      <c r="O160" s="516"/>
      <c r="P160" s="516"/>
      <c r="Q160" s="516"/>
      <c r="R160" s="516"/>
      <c r="S160" s="516"/>
      <c r="T160" s="516"/>
      <c r="U160" s="516"/>
      <c r="V160" s="516"/>
      <c r="W160" s="516"/>
      <c r="X160" s="516"/>
      <c r="Y160" s="516"/>
      <c r="Z160" s="516"/>
      <c r="AA160" s="516"/>
      <c r="AB160" s="516"/>
      <c r="AC160" s="516"/>
      <c r="AD160" s="516"/>
      <c r="AE160" s="516"/>
      <c r="AF160" s="516"/>
      <c r="AG160" s="516"/>
      <c r="AH160" s="516"/>
      <c r="AI160" s="516"/>
      <c r="AJ160" s="516"/>
      <c r="AK160" s="516"/>
      <c r="AL160" s="516"/>
      <c r="AM160" s="516"/>
      <c r="AN160" s="516"/>
      <c r="AO160" s="516"/>
      <c r="AP160" s="516"/>
      <c r="AQ160" s="516"/>
      <c r="AR160" s="516"/>
      <c r="AS160" s="516"/>
      <c r="AT160" s="516"/>
      <c r="AU160" s="516"/>
      <c r="AV160" s="516"/>
      <c r="AW160" s="516"/>
      <c r="AX160" s="516"/>
      <c r="AY160" s="516"/>
      <c r="AZ160" s="516"/>
      <c r="BA160" s="516"/>
      <c r="BB160" s="516"/>
      <c r="BC160" s="516"/>
      <c r="BD160" s="516"/>
      <c r="BE160" s="516"/>
      <c r="BF160" s="516"/>
      <c r="BG160" s="516"/>
      <c r="BH160" s="516"/>
      <c r="BI160" s="516"/>
      <c r="BJ160" s="516"/>
      <c r="BK160" s="516"/>
      <c r="BL160" s="516"/>
      <c r="BM160" s="516"/>
      <c r="BN160" s="516"/>
      <c r="BO160" s="516"/>
      <c r="BP160" s="516"/>
      <c r="BQ160" s="516"/>
      <c r="BR160" s="516"/>
      <c r="BS160" s="516"/>
      <c r="BT160" s="516"/>
    </row>
    <row r="161" spans="1:72" s="567" customFormat="1" ht="13.5" customHeight="1">
      <c r="A161" s="202"/>
      <c r="B161" s="202"/>
      <c r="C161" s="202"/>
      <c r="D161" s="204" t="s">
        <v>853</v>
      </c>
      <c r="E161" s="204"/>
      <c r="F161" s="204"/>
      <c r="G161" s="204"/>
      <c r="H161" s="204"/>
      <c r="I161" s="204"/>
      <c r="J161" s="204"/>
      <c r="K161" s="204"/>
      <c r="L161" s="204"/>
      <c r="M161" s="204"/>
      <c r="N161" s="204"/>
      <c r="O161" s="204"/>
      <c r="P161" s="204"/>
      <c r="Q161" s="204"/>
      <c r="R161" s="204"/>
      <c r="S161" s="204"/>
      <c r="T161" s="204"/>
      <c r="U161" s="204"/>
      <c r="V161" s="204"/>
      <c r="W161" s="204"/>
      <c r="X161" s="204"/>
      <c r="Y161" s="204"/>
      <c r="Z161" s="204"/>
      <c r="AA161" s="204"/>
      <c r="AB161" s="204"/>
      <c r="AC161" s="204"/>
      <c r="AD161" s="204"/>
      <c r="AE161" s="204"/>
      <c r="AF161" s="204"/>
      <c r="AG161" s="204"/>
      <c r="AH161" s="204"/>
      <c r="AI161" s="204"/>
      <c r="AJ161" s="204"/>
      <c r="AK161" s="204"/>
      <c r="AL161" s="204"/>
      <c r="AM161" s="204"/>
      <c r="AN161" s="204"/>
      <c r="AO161" s="204"/>
      <c r="AP161" s="204"/>
      <c r="AQ161" s="204"/>
      <c r="AR161" s="204"/>
      <c r="AS161" s="204"/>
      <c r="AT161" s="204"/>
      <c r="AU161" s="204"/>
      <c r="AV161" s="204"/>
      <c r="AW161" s="204"/>
      <c r="AX161" s="204"/>
      <c r="AY161" s="204"/>
      <c r="AZ161" s="204"/>
      <c r="BA161" s="204"/>
      <c r="BB161" s="204"/>
      <c r="BC161" s="204"/>
      <c r="BD161" s="204"/>
      <c r="BE161" s="204"/>
      <c r="BF161" s="204"/>
      <c r="BG161" s="204"/>
      <c r="BH161" s="204"/>
      <c r="BI161" s="204"/>
      <c r="BJ161" s="204"/>
      <c r="BK161" s="204"/>
      <c r="BL161" s="204"/>
      <c r="BM161" s="204"/>
      <c r="BN161" s="204"/>
      <c r="BO161" s="204"/>
      <c r="BP161" s="204"/>
      <c r="BQ161" s="204"/>
      <c r="BR161" s="204"/>
      <c r="BS161" s="516"/>
      <c r="BT161" s="516"/>
    </row>
    <row r="162" spans="1:72" s="567" customFormat="1" ht="13.5" customHeight="1">
      <c r="A162" s="202"/>
      <c r="B162" s="202"/>
      <c r="C162" s="202"/>
      <c r="D162" s="204" t="s">
        <v>651</v>
      </c>
      <c r="E162" s="204"/>
      <c r="F162" s="204"/>
      <c r="G162" s="204"/>
      <c r="H162" s="204"/>
      <c r="I162" s="204"/>
      <c r="J162" s="204"/>
      <c r="K162" s="204"/>
      <c r="L162" s="204"/>
      <c r="M162" s="204"/>
      <c r="N162" s="204"/>
      <c r="O162" s="204"/>
      <c r="P162" s="204"/>
      <c r="Q162" s="204"/>
      <c r="R162" s="204"/>
      <c r="S162" s="204"/>
      <c r="T162" s="204"/>
      <c r="U162" s="204"/>
      <c r="V162" s="204"/>
      <c r="W162" s="204"/>
      <c r="X162" s="204"/>
      <c r="Y162" s="204"/>
      <c r="Z162" s="204"/>
      <c r="AA162" s="204"/>
      <c r="AB162" s="204"/>
      <c r="AC162" s="204"/>
      <c r="AD162" s="204"/>
      <c r="AE162" s="204"/>
      <c r="AF162" s="204"/>
      <c r="AG162" s="204"/>
      <c r="AH162" s="204"/>
      <c r="AI162" s="204"/>
      <c r="AJ162" s="204"/>
      <c r="AK162" s="204"/>
      <c r="AL162" s="204"/>
      <c r="AM162" s="204"/>
      <c r="AN162" s="204"/>
      <c r="AO162" s="204"/>
      <c r="AP162" s="204"/>
      <c r="AQ162" s="204"/>
      <c r="AR162" s="204"/>
      <c r="AS162" s="204"/>
      <c r="AT162" s="204"/>
      <c r="AU162" s="204"/>
      <c r="AV162" s="204"/>
      <c r="AW162" s="204"/>
      <c r="AX162" s="204"/>
      <c r="AY162" s="204"/>
      <c r="AZ162" s="204"/>
      <c r="BA162" s="204"/>
      <c r="BB162" s="204"/>
      <c r="BC162" s="204"/>
      <c r="BD162" s="204"/>
      <c r="BE162" s="204"/>
      <c r="BF162" s="204"/>
      <c r="BG162" s="204"/>
      <c r="BH162" s="204"/>
      <c r="BI162" s="204"/>
      <c r="BJ162" s="204"/>
      <c r="BK162" s="204"/>
      <c r="BL162" s="204"/>
      <c r="BM162" s="204"/>
      <c r="BN162" s="204"/>
      <c r="BO162" s="204"/>
      <c r="BP162" s="204"/>
      <c r="BQ162" s="204"/>
      <c r="BR162" s="204"/>
      <c r="BS162" s="516"/>
      <c r="BT162" s="516"/>
    </row>
    <row r="163" spans="1:72" s="567" customFormat="1">
      <c r="A163" s="202"/>
      <c r="B163" s="202"/>
      <c r="C163" s="202"/>
      <c r="D163" s="204" t="s">
        <v>650</v>
      </c>
      <c r="E163" s="204"/>
      <c r="F163" s="204"/>
      <c r="G163" s="204"/>
      <c r="H163" s="204"/>
      <c r="I163" s="204"/>
      <c r="J163" s="204"/>
      <c r="K163" s="204"/>
      <c r="L163" s="204"/>
      <c r="M163" s="204"/>
      <c r="N163" s="204"/>
      <c r="O163" s="204"/>
      <c r="P163" s="204"/>
      <c r="Q163" s="204"/>
      <c r="R163" s="204"/>
      <c r="S163" s="204"/>
      <c r="T163" s="204"/>
      <c r="U163" s="204"/>
      <c r="V163" s="204"/>
      <c r="W163" s="204"/>
      <c r="X163" s="204"/>
      <c r="Y163" s="204"/>
      <c r="Z163" s="204"/>
      <c r="AA163" s="204"/>
      <c r="AB163" s="204"/>
      <c r="AC163" s="204"/>
      <c r="AD163" s="204"/>
      <c r="AE163" s="204"/>
      <c r="AF163" s="204"/>
      <c r="AG163" s="204"/>
      <c r="AH163" s="204"/>
      <c r="AI163" s="204"/>
      <c r="AJ163" s="204"/>
      <c r="AK163" s="204"/>
      <c r="AL163" s="204"/>
      <c r="AM163" s="204"/>
      <c r="AN163" s="204"/>
      <c r="AO163" s="204"/>
      <c r="AP163" s="204"/>
      <c r="AQ163" s="204"/>
      <c r="AR163" s="204"/>
      <c r="AS163" s="204"/>
      <c r="AT163" s="204"/>
      <c r="AU163" s="204"/>
      <c r="AV163" s="204"/>
      <c r="AW163" s="204"/>
      <c r="AX163" s="204"/>
      <c r="AY163" s="204"/>
      <c r="AZ163" s="204"/>
      <c r="BA163" s="204"/>
      <c r="BB163" s="204"/>
      <c r="BC163" s="204"/>
      <c r="BD163" s="204"/>
      <c r="BE163" s="204"/>
      <c r="BF163" s="204"/>
      <c r="BG163" s="204"/>
      <c r="BH163" s="204"/>
      <c r="BI163" s="204"/>
      <c r="BJ163" s="204"/>
      <c r="BK163" s="204"/>
      <c r="BL163" s="204"/>
      <c r="BM163" s="204"/>
      <c r="BN163" s="204"/>
      <c r="BO163" s="204"/>
      <c r="BP163" s="204"/>
      <c r="BQ163" s="204"/>
      <c r="BR163" s="204"/>
      <c r="BS163" s="204"/>
      <c r="BT163" s="204"/>
    </row>
    <row r="164" spans="1:72" s="567" customFormat="1">
      <c r="A164" s="202"/>
      <c r="B164" s="202"/>
      <c r="C164" s="202"/>
      <c r="D164" s="204" t="s">
        <v>649</v>
      </c>
      <c r="E164" s="204"/>
      <c r="F164" s="204"/>
      <c r="G164" s="204"/>
      <c r="H164" s="204"/>
      <c r="I164" s="204"/>
      <c r="J164" s="204"/>
      <c r="K164" s="204"/>
      <c r="L164" s="204"/>
      <c r="M164" s="204"/>
      <c r="N164" s="204"/>
      <c r="O164" s="204"/>
      <c r="P164" s="204"/>
      <c r="Q164" s="204"/>
      <c r="R164" s="204"/>
      <c r="S164" s="204"/>
      <c r="T164" s="204"/>
      <c r="U164" s="204"/>
      <c r="V164" s="204"/>
      <c r="W164" s="204"/>
      <c r="X164" s="204"/>
      <c r="Y164" s="204"/>
      <c r="Z164" s="204"/>
      <c r="AA164" s="204"/>
      <c r="AB164" s="204"/>
      <c r="AC164" s="204"/>
      <c r="AD164" s="204"/>
      <c r="AE164" s="204"/>
      <c r="AF164" s="204"/>
      <c r="AG164" s="204"/>
      <c r="AH164" s="204"/>
      <c r="AI164" s="204"/>
      <c r="AJ164" s="204"/>
      <c r="AK164" s="204"/>
      <c r="AL164" s="204"/>
      <c r="AM164" s="204"/>
      <c r="AN164" s="204"/>
      <c r="AO164" s="204"/>
      <c r="AP164" s="204"/>
      <c r="AQ164" s="204"/>
      <c r="AR164" s="204"/>
      <c r="AS164" s="204"/>
      <c r="AT164" s="204"/>
      <c r="AU164" s="204"/>
      <c r="AV164" s="204"/>
      <c r="AW164" s="204"/>
      <c r="AX164" s="204"/>
      <c r="AY164" s="204"/>
      <c r="AZ164" s="204"/>
      <c r="BA164" s="204"/>
      <c r="BB164" s="204"/>
      <c r="BC164" s="204"/>
      <c r="BD164" s="204"/>
      <c r="BE164" s="204"/>
      <c r="BF164" s="204"/>
      <c r="BG164" s="204"/>
      <c r="BH164" s="204"/>
      <c r="BI164" s="204"/>
      <c r="BJ164" s="204"/>
      <c r="BK164" s="204"/>
      <c r="BL164" s="204"/>
      <c r="BM164" s="204"/>
      <c r="BN164" s="204"/>
      <c r="BO164" s="204"/>
      <c r="BP164" s="204"/>
      <c r="BQ164" s="204"/>
      <c r="BR164" s="204"/>
      <c r="BS164" s="204"/>
      <c r="BT164" s="204"/>
    </row>
    <row r="165" spans="1:72" s="1" customFormat="1" ht="13.5" customHeight="1">
      <c r="D165" s="996" t="s">
        <v>854</v>
      </c>
      <c r="E165" s="515"/>
      <c r="F165" s="515"/>
      <c r="G165" s="1003"/>
      <c r="H165" s="1003"/>
      <c r="I165" s="1003"/>
      <c r="J165" s="1003"/>
      <c r="K165" s="1003"/>
      <c r="L165" s="1003"/>
      <c r="M165" s="1003"/>
      <c r="N165" s="1003"/>
      <c r="O165" s="1003"/>
      <c r="P165" s="1003"/>
      <c r="Q165" s="1003"/>
      <c r="R165" s="1003"/>
      <c r="S165" s="1003"/>
      <c r="T165" s="1003"/>
      <c r="U165" s="1003"/>
      <c r="V165" s="1003"/>
      <c r="W165" s="1003"/>
      <c r="X165" s="1003"/>
      <c r="Y165" s="1003"/>
      <c r="Z165" s="1003"/>
      <c r="AA165" s="1003"/>
      <c r="AB165" s="1003"/>
      <c r="AC165" s="1003"/>
      <c r="AD165" s="1003"/>
      <c r="AE165" s="1003"/>
      <c r="AF165" s="1003"/>
      <c r="AG165" s="1003"/>
      <c r="AH165" s="1003"/>
      <c r="AI165" s="1003"/>
      <c r="AJ165" s="1003"/>
      <c r="AK165" s="1003"/>
      <c r="AL165" s="1003"/>
      <c r="AM165" s="1003"/>
      <c r="AN165" s="1003"/>
      <c r="AO165" s="1003"/>
      <c r="AP165" s="1003"/>
      <c r="AQ165" s="1003"/>
      <c r="AR165" s="1003"/>
      <c r="AS165" s="1003"/>
    </row>
    <row r="166" spans="1:72" s="1" customFormat="1" ht="13.5" customHeight="1">
      <c r="D166" s="996"/>
      <c r="E166" s="515" t="s">
        <v>648</v>
      </c>
      <c r="F166" s="515"/>
      <c r="G166" s="1003"/>
      <c r="H166" s="1003"/>
      <c r="I166" s="1003"/>
      <c r="J166" s="1003"/>
      <c r="K166" s="1003"/>
      <c r="L166" s="1003"/>
      <c r="M166" s="1003"/>
      <c r="N166" s="1003"/>
      <c r="O166" s="1003"/>
      <c r="P166" s="1003"/>
      <c r="Q166" s="1003"/>
      <c r="R166" s="1003"/>
      <c r="S166" s="1003"/>
      <c r="T166" s="1003"/>
      <c r="U166" s="1003"/>
      <c r="V166" s="1003"/>
      <c r="W166" s="1003"/>
      <c r="X166" s="1003"/>
      <c r="Y166" s="1003"/>
      <c r="Z166" s="1003"/>
      <c r="AA166" s="1003"/>
      <c r="AB166" s="1003"/>
      <c r="AC166" s="1003"/>
      <c r="AD166" s="1003"/>
      <c r="AE166" s="1003"/>
      <c r="AF166" s="1003"/>
      <c r="AG166" s="1003"/>
      <c r="AH166" s="1003"/>
      <c r="AI166" s="1003"/>
      <c r="AJ166" s="1003"/>
      <c r="AK166" s="1003"/>
      <c r="AL166" s="1003"/>
      <c r="AM166" s="1003"/>
      <c r="AN166" s="1003"/>
      <c r="AO166" s="1003"/>
      <c r="AP166" s="1003"/>
      <c r="AQ166" s="1003"/>
      <c r="AR166" s="1003"/>
      <c r="AS166" s="1003"/>
    </row>
    <row r="167" spans="1:72" s="1004" customFormat="1" ht="13.5" customHeight="1">
      <c r="D167" s="204" t="s">
        <v>855</v>
      </c>
      <c r="E167" s="204"/>
      <c r="F167" s="204"/>
      <c r="G167" s="1005"/>
      <c r="H167" s="1005"/>
      <c r="I167" s="1005"/>
      <c r="J167" s="1005"/>
      <c r="K167" s="1005"/>
      <c r="L167" s="1005"/>
      <c r="M167" s="1005"/>
      <c r="N167" s="1005"/>
      <c r="O167" s="1005"/>
      <c r="P167" s="1005"/>
      <c r="Q167" s="1005"/>
      <c r="R167" s="1005"/>
      <c r="S167" s="1005"/>
      <c r="T167" s="1005"/>
      <c r="U167" s="1005"/>
      <c r="V167" s="1005"/>
      <c r="W167" s="1005"/>
      <c r="X167" s="1005"/>
      <c r="Y167" s="1005"/>
      <c r="Z167" s="1005"/>
      <c r="AA167" s="1005"/>
      <c r="AB167" s="1005"/>
      <c r="AC167" s="1005"/>
      <c r="AD167" s="1005"/>
      <c r="AE167" s="1005"/>
      <c r="AF167" s="1005"/>
      <c r="AG167" s="1005"/>
      <c r="AH167" s="1005"/>
      <c r="AI167" s="1005"/>
      <c r="AJ167" s="1005"/>
      <c r="AK167" s="1005"/>
      <c r="AL167" s="1005"/>
      <c r="AM167" s="1005"/>
      <c r="AN167" s="1005"/>
      <c r="AO167" s="1005"/>
      <c r="AP167" s="1005"/>
      <c r="AQ167" s="1005"/>
      <c r="AR167" s="1005"/>
      <c r="AS167" s="1005"/>
      <c r="AT167" s="1005"/>
      <c r="AU167" s="1005"/>
      <c r="AV167" s="1005"/>
      <c r="AW167" s="1005"/>
      <c r="AX167" s="1005"/>
      <c r="AY167" s="1005"/>
      <c r="AZ167" s="1005"/>
      <c r="BA167" s="1005"/>
      <c r="BB167" s="1005"/>
      <c r="BC167" s="1005"/>
      <c r="BD167" s="1005"/>
      <c r="BE167" s="1005"/>
      <c r="BF167" s="1005"/>
      <c r="BG167" s="1005"/>
      <c r="BH167" s="1005"/>
      <c r="BI167" s="1005"/>
      <c r="BJ167" s="1005"/>
      <c r="BK167" s="1005"/>
      <c r="BL167" s="1005"/>
      <c r="BM167" s="1005"/>
      <c r="BN167" s="1005"/>
      <c r="BO167" s="1005"/>
      <c r="BP167" s="1005"/>
      <c r="BQ167" s="1005"/>
      <c r="BR167" s="1006"/>
      <c r="BS167" s="1006"/>
    </row>
    <row r="168" spans="1:72" s="1004" customFormat="1" ht="13.5" customHeight="1">
      <c r="D168" s="204" t="s">
        <v>647</v>
      </c>
      <c r="E168" s="516"/>
      <c r="F168" s="516"/>
      <c r="G168" s="1006"/>
      <c r="H168" s="1006"/>
      <c r="I168" s="1006"/>
      <c r="J168" s="1006"/>
      <c r="K168" s="1006"/>
      <c r="L168" s="1006"/>
      <c r="M168" s="1006"/>
      <c r="N168" s="1006"/>
      <c r="O168" s="1006"/>
      <c r="P168" s="1006"/>
      <c r="Q168" s="1006"/>
      <c r="R168" s="1006"/>
      <c r="S168" s="1006"/>
      <c r="T168" s="1006"/>
      <c r="U168" s="1006"/>
      <c r="V168" s="1006"/>
      <c r="W168" s="1006"/>
      <c r="X168" s="1006"/>
      <c r="Y168" s="1006"/>
      <c r="Z168" s="1006"/>
      <c r="AA168" s="1006"/>
      <c r="AB168" s="1006"/>
      <c r="AC168" s="1006"/>
      <c r="AD168" s="1006"/>
      <c r="AE168" s="1006"/>
      <c r="AF168" s="1006"/>
      <c r="AG168" s="1006"/>
      <c r="AH168" s="1006"/>
      <c r="AI168" s="1006"/>
      <c r="AJ168" s="1006"/>
      <c r="AK168" s="1006"/>
      <c r="AL168" s="1006"/>
      <c r="AM168" s="1006"/>
      <c r="AN168" s="1006"/>
      <c r="AO168" s="1006"/>
      <c r="AP168" s="1006"/>
      <c r="AQ168" s="1006"/>
      <c r="AR168" s="1006"/>
      <c r="AS168" s="1006"/>
      <c r="AT168" s="1006"/>
      <c r="AU168" s="1006"/>
      <c r="AV168" s="1006"/>
      <c r="AW168" s="1006"/>
      <c r="AX168" s="1006"/>
      <c r="AY168" s="1006"/>
      <c r="AZ168" s="1006"/>
      <c r="BA168" s="1006"/>
      <c r="BB168" s="1006"/>
      <c r="BC168" s="1006"/>
      <c r="BD168" s="1006"/>
      <c r="BE168" s="1006"/>
      <c r="BF168" s="1006"/>
      <c r="BG168" s="1006"/>
      <c r="BH168" s="1006"/>
      <c r="BI168" s="1006"/>
      <c r="BJ168" s="1006"/>
      <c r="BK168" s="1006"/>
      <c r="BL168" s="1006"/>
      <c r="BM168" s="1006"/>
      <c r="BN168" s="1006"/>
      <c r="BO168" s="1006"/>
      <c r="BP168" s="1006"/>
      <c r="BQ168" s="1006"/>
      <c r="BR168" s="1006"/>
      <c r="BS168" s="1006"/>
    </row>
    <row r="169" spans="1:72" s="1004" customFormat="1" ht="13.5" customHeight="1">
      <c r="D169" s="204" t="s">
        <v>646</v>
      </c>
      <c r="E169" s="204"/>
      <c r="F169" s="204"/>
      <c r="G169" s="1005"/>
      <c r="H169" s="1005"/>
      <c r="I169" s="1005"/>
      <c r="J169" s="1005"/>
      <c r="K169" s="1005"/>
      <c r="L169" s="1005"/>
      <c r="M169" s="1005"/>
      <c r="N169" s="1005"/>
      <c r="O169" s="1005"/>
      <c r="P169" s="1005"/>
      <c r="Q169" s="1005"/>
      <c r="R169" s="1005"/>
      <c r="S169" s="1005"/>
      <c r="T169" s="1005"/>
      <c r="U169" s="1005"/>
      <c r="V169" s="1005"/>
      <c r="W169" s="1005"/>
      <c r="X169" s="1005"/>
      <c r="Y169" s="1005"/>
      <c r="Z169" s="1005"/>
      <c r="AA169" s="1005"/>
      <c r="AB169" s="1005"/>
      <c r="AC169" s="1005"/>
      <c r="AD169" s="1005"/>
      <c r="AE169" s="1005"/>
      <c r="AF169" s="1005"/>
      <c r="AG169" s="1005"/>
      <c r="AH169" s="1005"/>
      <c r="AI169" s="1005"/>
      <c r="AJ169" s="1005"/>
      <c r="AK169" s="1005"/>
      <c r="AL169" s="1005"/>
      <c r="AM169" s="1005"/>
      <c r="AN169" s="1005"/>
      <c r="AO169" s="1005"/>
      <c r="AP169" s="1005"/>
      <c r="AQ169" s="1005"/>
      <c r="AR169" s="1005"/>
      <c r="AS169" s="1005"/>
      <c r="AT169" s="1005"/>
      <c r="AU169" s="1005"/>
      <c r="AV169" s="1005"/>
      <c r="AW169" s="1005"/>
      <c r="AX169" s="1005"/>
      <c r="AY169" s="1005"/>
      <c r="AZ169" s="1005"/>
      <c r="BA169" s="1005"/>
      <c r="BB169" s="1005"/>
      <c r="BC169" s="1005"/>
      <c r="BD169" s="1005"/>
      <c r="BE169" s="1005"/>
      <c r="BF169" s="1005"/>
      <c r="BG169" s="1005"/>
      <c r="BH169" s="1005"/>
      <c r="BI169" s="1005"/>
      <c r="BJ169" s="1005"/>
      <c r="BK169" s="1005"/>
      <c r="BL169" s="1005"/>
      <c r="BM169" s="1005"/>
      <c r="BN169" s="1005"/>
      <c r="BO169" s="1005"/>
      <c r="BP169" s="1005"/>
      <c r="BQ169" s="1005"/>
      <c r="BR169" s="1006"/>
      <c r="BS169" s="1006"/>
    </row>
    <row r="170" spans="1:72" s="1004" customFormat="1" ht="13.5" customHeight="1">
      <c r="D170" s="204" t="s">
        <v>645</v>
      </c>
      <c r="E170" s="204"/>
      <c r="F170" s="204"/>
      <c r="G170" s="1005"/>
      <c r="H170" s="1005"/>
      <c r="I170" s="1005"/>
      <c r="J170" s="1005"/>
      <c r="K170" s="1005"/>
      <c r="L170" s="1005"/>
      <c r="M170" s="1005"/>
      <c r="N170" s="1005"/>
      <c r="O170" s="1005"/>
      <c r="P170" s="1005"/>
      <c r="Q170" s="1005"/>
      <c r="R170" s="1005"/>
      <c r="S170" s="1005"/>
      <c r="T170" s="1005"/>
      <c r="U170" s="1005"/>
      <c r="V170" s="1005"/>
      <c r="W170" s="1005"/>
      <c r="X170" s="1005"/>
      <c r="Y170" s="1005"/>
      <c r="Z170" s="1005"/>
      <c r="AA170" s="1005"/>
      <c r="AB170" s="1005"/>
      <c r="AC170" s="1005"/>
      <c r="AD170" s="1005"/>
      <c r="AE170" s="1005"/>
      <c r="AF170" s="1005"/>
      <c r="AG170" s="1005"/>
      <c r="AH170" s="1005"/>
      <c r="AI170" s="1005"/>
      <c r="AJ170" s="1005"/>
      <c r="AK170" s="1005"/>
      <c r="AL170" s="1005"/>
      <c r="AM170" s="1005"/>
      <c r="AN170" s="1005"/>
      <c r="AO170" s="1005"/>
      <c r="AP170" s="1005"/>
      <c r="AQ170" s="1005"/>
      <c r="AR170" s="1005"/>
      <c r="AS170" s="1005"/>
      <c r="AT170" s="1005"/>
      <c r="AU170" s="1005"/>
      <c r="AV170" s="1005"/>
      <c r="AW170" s="1005"/>
      <c r="AX170" s="1005"/>
      <c r="AY170" s="1005"/>
      <c r="AZ170" s="1005"/>
      <c r="BA170" s="1005"/>
      <c r="BB170" s="1005"/>
      <c r="BC170" s="1005"/>
      <c r="BD170" s="1005"/>
      <c r="BE170" s="1005"/>
      <c r="BF170" s="1005"/>
      <c r="BG170" s="1005"/>
      <c r="BH170" s="1005"/>
      <c r="BI170" s="1005"/>
      <c r="BJ170" s="1005"/>
      <c r="BK170" s="1005"/>
      <c r="BL170" s="1005"/>
      <c r="BM170" s="1005"/>
      <c r="BN170" s="1005"/>
      <c r="BO170" s="1005"/>
      <c r="BP170" s="1005"/>
      <c r="BQ170" s="1005"/>
      <c r="BR170" s="1006"/>
      <c r="BS170" s="1006"/>
    </row>
    <row r="171" spans="1:72" s="1004" customFormat="1" ht="13.5" customHeight="1">
      <c r="D171" s="678" t="s">
        <v>644</v>
      </c>
      <c r="E171" s="678"/>
      <c r="F171" s="678"/>
      <c r="G171" s="1007"/>
      <c r="H171" s="1007"/>
      <c r="I171" s="1007"/>
      <c r="J171" s="1007"/>
      <c r="K171" s="1007"/>
      <c r="L171" s="1007"/>
      <c r="M171" s="1007"/>
      <c r="N171" s="1007"/>
      <c r="O171" s="1007"/>
      <c r="P171" s="1007"/>
      <c r="Q171" s="1007"/>
      <c r="R171" s="1007"/>
      <c r="S171" s="1007"/>
      <c r="T171" s="1007"/>
      <c r="U171" s="1007"/>
      <c r="V171" s="1007"/>
      <c r="W171" s="1007"/>
      <c r="X171" s="1007"/>
      <c r="Y171" s="1007"/>
      <c r="Z171" s="1007"/>
      <c r="AA171" s="1007"/>
      <c r="AB171" s="1007"/>
      <c r="AC171" s="1007"/>
      <c r="AD171" s="1007"/>
      <c r="AE171" s="1007"/>
      <c r="AF171" s="1007"/>
      <c r="AG171" s="1007"/>
      <c r="AH171" s="1007"/>
      <c r="AI171" s="1007"/>
      <c r="AJ171" s="1007"/>
      <c r="AK171" s="1007"/>
      <c r="AL171" s="1007"/>
      <c r="AM171" s="1007"/>
      <c r="AN171" s="1007"/>
      <c r="AO171" s="1007"/>
      <c r="AP171" s="1007"/>
      <c r="AQ171" s="1007"/>
      <c r="AR171" s="1007"/>
      <c r="AS171" s="1007"/>
      <c r="AT171" s="1007"/>
      <c r="AU171" s="1007"/>
      <c r="AV171" s="1007"/>
      <c r="AW171" s="1007"/>
      <c r="AX171" s="1007"/>
      <c r="AY171" s="1007"/>
      <c r="AZ171" s="1007"/>
      <c r="BA171" s="1007"/>
      <c r="BB171" s="1007"/>
      <c r="BC171" s="1007"/>
      <c r="BD171" s="1007"/>
      <c r="BE171" s="1007"/>
      <c r="BF171" s="1007"/>
      <c r="BG171" s="1007"/>
      <c r="BH171" s="1007"/>
      <c r="BI171" s="1007"/>
      <c r="BJ171" s="1007"/>
      <c r="BK171" s="1007"/>
      <c r="BL171" s="1007"/>
      <c r="BM171" s="1007"/>
      <c r="BN171" s="1007"/>
      <c r="BO171" s="1007"/>
      <c r="BP171" s="1007"/>
      <c r="BQ171" s="1007"/>
      <c r="BR171" s="1006"/>
      <c r="BS171" s="1006"/>
    </row>
    <row r="172" spans="1:72" s="1004" customFormat="1" ht="13.5" customHeight="1">
      <c r="D172" s="204" t="s">
        <v>856</v>
      </c>
      <c r="E172" s="204"/>
      <c r="F172" s="204"/>
      <c r="G172" s="1005"/>
      <c r="H172" s="1005"/>
      <c r="I172" s="1005"/>
      <c r="J172" s="1005"/>
      <c r="K172" s="1005"/>
      <c r="L172" s="1005"/>
      <c r="M172" s="1005"/>
      <c r="N172" s="1005"/>
      <c r="O172" s="1005"/>
      <c r="P172" s="1005"/>
      <c r="Q172" s="1005"/>
      <c r="R172" s="1005"/>
      <c r="S172" s="1005"/>
      <c r="T172" s="1005"/>
      <c r="U172" s="1005"/>
      <c r="V172" s="1005"/>
      <c r="W172" s="1005"/>
      <c r="X172" s="1005"/>
      <c r="Y172" s="1005"/>
      <c r="Z172" s="1005"/>
      <c r="AA172" s="1005"/>
      <c r="AB172" s="1005"/>
      <c r="AC172" s="1005"/>
      <c r="AD172" s="1005"/>
      <c r="AE172" s="1005"/>
      <c r="AF172" s="1005"/>
      <c r="AG172" s="1005"/>
      <c r="AH172" s="1005"/>
      <c r="AI172" s="1005"/>
      <c r="AJ172" s="1005"/>
      <c r="AK172" s="1005"/>
      <c r="AL172" s="1005"/>
      <c r="AM172" s="1005"/>
      <c r="AN172" s="1005"/>
      <c r="AO172" s="1005"/>
      <c r="AP172" s="1005"/>
      <c r="AQ172" s="1005"/>
      <c r="AR172" s="1005"/>
      <c r="AS172" s="1005"/>
      <c r="AT172" s="1005"/>
      <c r="AU172" s="1005"/>
      <c r="AV172" s="1005"/>
      <c r="AW172" s="1005"/>
      <c r="AX172" s="1005"/>
      <c r="AY172" s="1005"/>
      <c r="AZ172" s="1005"/>
      <c r="BA172" s="1005"/>
      <c r="BB172" s="1005"/>
      <c r="BC172" s="1005"/>
      <c r="BD172" s="1005"/>
      <c r="BE172" s="1005"/>
      <c r="BF172" s="1005"/>
      <c r="BG172" s="1005"/>
      <c r="BH172" s="1005"/>
      <c r="BI172" s="1005"/>
      <c r="BJ172" s="1005"/>
      <c r="BK172" s="1005"/>
      <c r="BL172" s="1005"/>
      <c r="BM172" s="1005"/>
      <c r="BN172" s="1005"/>
      <c r="BO172" s="1005"/>
      <c r="BP172" s="1005"/>
      <c r="BQ172" s="1005"/>
      <c r="BR172" s="1006"/>
      <c r="BS172" s="1006"/>
    </row>
    <row r="173" spans="1:72" s="1004" customFormat="1" ht="13.5" customHeight="1">
      <c r="D173" s="204" t="s">
        <v>857</v>
      </c>
      <c r="E173" s="204"/>
      <c r="F173" s="204"/>
      <c r="G173" s="1005"/>
      <c r="H173" s="1005"/>
      <c r="I173" s="1005"/>
      <c r="J173" s="1005"/>
      <c r="K173" s="1005"/>
      <c r="L173" s="1005"/>
      <c r="M173" s="1005"/>
      <c r="N173" s="1005"/>
      <c r="O173" s="1005"/>
      <c r="P173" s="1005"/>
      <c r="Q173" s="1005"/>
      <c r="R173" s="1005"/>
      <c r="S173" s="1005"/>
      <c r="T173" s="1005"/>
      <c r="U173" s="1005"/>
      <c r="V173" s="1005"/>
      <c r="W173" s="1005"/>
      <c r="X173" s="1005"/>
      <c r="Y173" s="1005"/>
      <c r="Z173" s="1005"/>
      <c r="AA173" s="1005"/>
      <c r="AB173" s="1005"/>
      <c r="AC173" s="1005"/>
      <c r="AD173" s="1005"/>
      <c r="AE173" s="1005"/>
      <c r="AF173" s="1005"/>
      <c r="AG173" s="1005"/>
      <c r="AH173" s="1005"/>
      <c r="AI173" s="1005"/>
      <c r="AJ173" s="1005"/>
      <c r="AK173" s="1005"/>
      <c r="AL173" s="1005"/>
      <c r="AM173" s="1005"/>
      <c r="AN173" s="1005"/>
      <c r="AO173" s="1005"/>
      <c r="AP173" s="1005"/>
      <c r="AQ173" s="1005"/>
      <c r="AR173" s="1005"/>
      <c r="AS173" s="1005"/>
      <c r="AT173" s="1005"/>
      <c r="AU173" s="1005"/>
      <c r="AV173" s="1005"/>
      <c r="AW173" s="1005"/>
      <c r="AX173" s="1005"/>
      <c r="AY173" s="1005"/>
      <c r="AZ173" s="1005"/>
      <c r="BA173" s="1005"/>
      <c r="BB173" s="1005"/>
      <c r="BC173" s="1005"/>
      <c r="BD173" s="1005"/>
      <c r="BE173" s="1005"/>
      <c r="BF173" s="1005"/>
      <c r="BG173" s="1005"/>
      <c r="BH173" s="1005"/>
      <c r="BI173" s="1005"/>
      <c r="BJ173" s="1005"/>
      <c r="BK173" s="1005"/>
      <c r="BL173" s="1005"/>
      <c r="BM173" s="1005"/>
      <c r="BN173" s="1005"/>
      <c r="BO173" s="1005"/>
      <c r="BP173" s="1005"/>
      <c r="BQ173" s="1005"/>
      <c r="BR173" s="1006"/>
      <c r="BS173" s="1006"/>
    </row>
    <row r="174" spans="1:72" s="1" customFormat="1">
      <c r="B174" s="1008"/>
      <c r="D174" s="204" t="s">
        <v>858</v>
      </c>
      <c r="E174" s="204"/>
      <c r="F174" s="204"/>
    </row>
    <row r="175" spans="1:72" s="1" customFormat="1">
      <c r="B175" s="1008"/>
      <c r="D175" s="204" t="s">
        <v>643</v>
      </c>
      <c r="E175" s="204"/>
      <c r="F175" s="204"/>
    </row>
    <row r="176" spans="1:72" s="1" customFormat="1" ht="13.5" customHeight="1">
      <c r="D176" s="204" t="s">
        <v>859</v>
      </c>
      <c r="E176" s="204"/>
      <c r="F176" s="204"/>
      <c r="G176" s="1005"/>
      <c r="H176" s="1005"/>
      <c r="I176" s="1005"/>
      <c r="J176" s="1005"/>
      <c r="K176" s="1005"/>
      <c r="L176" s="1005"/>
      <c r="M176" s="1005"/>
      <c r="N176" s="1005"/>
      <c r="O176" s="1005"/>
      <c r="P176" s="1005"/>
      <c r="Q176" s="1005"/>
      <c r="R176" s="1005"/>
      <c r="S176" s="1005"/>
      <c r="T176" s="1005"/>
      <c r="U176" s="1005"/>
      <c r="V176" s="1005"/>
      <c r="W176" s="1005"/>
      <c r="X176" s="1005"/>
      <c r="Y176" s="1005"/>
      <c r="Z176" s="1005"/>
      <c r="AA176" s="1005"/>
      <c r="AB176" s="1005"/>
      <c r="AC176" s="1005"/>
      <c r="AD176" s="1005"/>
      <c r="AE176" s="1005"/>
      <c r="AF176" s="1005"/>
      <c r="AG176" s="1005"/>
      <c r="AH176" s="1005"/>
      <c r="AI176" s="1005"/>
      <c r="AJ176" s="1005"/>
      <c r="AK176" s="1005"/>
      <c r="AL176" s="1005"/>
      <c r="AM176" s="1005"/>
      <c r="AN176" s="1005"/>
      <c r="AO176" s="1005"/>
      <c r="AP176" s="1005"/>
      <c r="AQ176" s="1005"/>
      <c r="AR176" s="1005"/>
      <c r="AS176" s="1005"/>
      <c r="AT176" s="1005"/>
      <c r="AU176" s="1005"/>
      <c r="AV176" s="1005"/>
      <c r="AW176" s="1005"/>
      <c r="AX176" s="1005"/>
      <c r="AY176" s="1005"/>
      <c r="AZ176" s="1005"/>
      <c r="BA176" s="1005"/>
      <c r="BB176" s="1005"/>
      <c r="BC176" s="1005"/>
      <c r="BD176" s="1005"/>
      <c r="BE176" s="1005"/>
      <c r="BF176" s="1005"/>
      <c r="BG176" s="1005"/>
      <c r="BH176" s="1005"/>
      <c r="BI176" s="1005"/>
      <c r="BJ176" s="1005"/>
      <c r="BK176" s="1005"/>
      <c r="BL176" s="1005"/>
      <c r="BM176" s="1005"/>
      <c r="BN176" s="1005"/>
      <c r="BO176" s="1005"/>
      <c r="BP176" s="1005"/>
      <c r="BQ176" s="1005"/>
      <c r="BR176" s="1006"/>
      <c r="BS176" s="1006"/>
    </row>
    <row r="177" spans="4:71" s="1" customFormat="1" ht="13.5" customHeight="1">
      <c r="D177" s="204" t="s">
        <v>860</v>
      </c>
      <c r="E177" s="204"/>
      <c r="F177" s="204"/>
      <c r="G177" s="1005"/>
      <c r="H177" s="1005"/>
      <c r="I177" s="1005"/>
      <c r="J177" s="1005"/>
      <c r="K177" s="1005"/>
      <c r="L177" s="1005"/>
      <c r="M177" s="1005"/>
      <c r="N177" s="1005"/>
      <c r="O177" s="1005"/>
      <c r="P177" s="1005"/>
      <c r="Q177" s="1005"/>
      <c r="R177" s="1005"/>
      <c r="S177" s="1005"/>
      <c r="T177" s="1005"/>
      <c r="U177" s="1005"/>
      <c r="V177" s="1005"/>
      <c r="W177" s="1005"/>
      <c r="X177" s="1005"/>
      <c r="Y177" s="1005"/>
      <c r="Z177" s="1005"/>
      <c r="AA177" s="1005"/>
      <c r="AB177" s="1005"/>
      <c r="AC177" s="1005"/>
      <c r="AD177" s="1005"/>
      <c r="AE177" s="1005"/>
      <c r="AF177" s="1005"/>
      <c r="AG177" s="1005"/>
      <c r="AH177" s="1005"/>
      <c r="AI177" s="1005"/>
      <c r="AJ177" s="1005"/>
      <c r="AK177" s="1005"/>
      <c r="AL177" s="1005"/>
      <c r="AM177" s="1005"/>
      <c r="AN177" s="1005"/>
      <c r="AO177" s="1005"/>
      <c r="AP177" s="1005"/>
      <c r="AQ177" s="1005"/>
      <c r="AR177" s="1005"/>
      <c r="AS177" s="1005"/>
      <c r="AT177" s="1005"/>
      <c r="AU177" s="1005"/>
      <c r="AV177" s="1005"/>
      <c r="AW177" s="1005"/>
      <c r="AX177" s="1005"/>
      <c r="AY177" s="1005"/>
      <c r="AZ177" s="1005"/>
      <c r="BA177" s="1005"/>
      <c r="BB177" s="1005"/>
      <c r="BC177" s="1005"/>
      <c r="BD177" s="1005"/>
      <c r="BE177" s="1005"/>
      <c r="BF177" s="1005"/>
      <c r="BG177" s="1005"/>
      <c r="BH177" s="1005"/>
      <c r="BI177" s="1005"/>
      <c r="BJ177" s="1005"/>
      <c r="BK177" s="1005"/>
      <c r="BL177" s="1005"/>
      <c r="BM177" s="1005"/>
      <c r="BN177" s="1005"/>
      <c r="BO177" s="1005"/>
      <c r="BP177" s="1005"/>
      <c r="BQ177" s="1005"/>
      <c r="BR177" s="1006"/>
      <c r="BS177" s="1006"/>
    </row>
    <row r="178" spans="4:71" s="997" customFormat="1" ht="13.5" customHeight="1">
      <c r="D178" s="204" t="s">
        <v>568</v>
      </c>
      <c r="E178" s="204"/>
      <c r="F178" s="204"/>
      <c r="G178" s="1005"/>
      <c r="H178" s="1005"/>
      <c r="I178" s="1005"/>
      <c r="J178" s="1005"/>
      <c r="K178" s="1005"/>
      <c r="L178" s="1005"/>
      <c r="M178" s="1005"/>
      <c r="N178" s="1005"/>
      <c r="O178" s="1005"/>
      <c r="P178" s="1005"/>
      <c r="Q178" s="1005"/>
      <c r="R178" s="1005"/>
      <c r="S178" s="1005"/>
      <c r="T178" s="1005"/>
      <c r="U178" s="1005"/>
      <c r="V178" s="1005"/>
      <c r="W178" s="1005"/>
      <c r="X178" s="1005"/>
      <c r="Y178" s="1005"/>
      <c r="Z178" s="1005"/>
      <c r="AA178" s="1005"/>
      <c r="AB178" s="1005"/>
      <c r="AC178" s="1005"/>
      <c r="AD178" s="1005"/>
      <c r="AE178" s="1005"/>
      <c r="AF178" s="1005"/>
      <c r="AG178" s="1005"/>
      <c r="AH178" s="1005"/>
      <c r="AI178" s="1005"/>
      <c r="AJ178" s="1005"/>
      <c r="AK178" s="1005"/>
      <c r="AL178" s="1005"/>
      <c r="AM178" s="1005"/>
      <c r="AN178" s="1005"/>
      <c r="AO178" s="1005"/>
      <c r="AP178" s="1005"/>
      <c r="AQ178" s="1005"/>
      <c r="AR178" s="1005"/>
      <c r="AS178" s="1005"/>
      <c r="AT178" s="1005"/>
      <c r="AU178" s="1005"/>
      <c r="AV178" s="1005"/>
      <c r="AW178" s="1005"/>
      <c r="AX178" s="1005"/>
      <c r="AY178" s="1005"/>
      <c r="AZ178" s="1009"/>
      <c r="BA178" s="1009"/>
      <c r="BB178" s="1009"/>
      <c r="BC178" s="1009"/>
      <c r="BD178" s="1009"/>
      <c r="BE178" s="1009"/>
      <c r="BF178" s="1009"/>
      <c r="BG178" s="1009"/>
      <c r="BH178" s="1009"/>
      <c r="BI178" s="1009"/>
      <c r="BJ178" s="1009"/>
      <c r="BK178" s="1009"/>
      <c r="BL178" s="1009"/>
      <c r="BM178" s="1009"/>
      <c r="BN178" s="1009"/>
      <c r="BO178" s="1009"/>
      <c r="BP178" s="1009"/>
      <c r="BQ178" s="1009"/>
      <c r="BR178" s="1009"/>
      <c r="BS178" s="1009"/>
    </row>
    <row r="179" spans="4:71" s="997" customFormat="1" ht="13.5" customHeight="1">
      <c r="D179" s="204" t="s">
        <v>861</v>
      </c>
      <c r="E179" s="204"/>
      <c r="F179" s="204"/>
      <c r="G179" s="1005"/>
      <c r="H179" s="1005"/>
      <c r="I179" s="1005"/>
      <c r="J179" s="1005"/>
      <c r="K179" s="1005"/>
      <c r="L179" s="1005"/>
      <c r="M179" s="1005"/>
      <c r="N179" s="1005"/>
      <c r="O179" s="1005"/>
      <c r="P179" s="1005"/>
      <c r="Q179" s="1005"/>
      <c r="R179" s="1005"/>
      <c r="S179" s="1005"/>
      <c r="T179" s="1005"/>
      <c r="U179" s="1005"/>
      <c r="V179" s="1005"/>
      <c r="W179" s="1005"/>
      <c r="X179" s="1005"/>
      <c r="Y179" s="1005"/>
      <c r="Z179" s="1005"/>
      <c r="AA179" s="1005"/>
      <c r="AB179" s="1005"/>
      <c r="AC179" s="1005"/>
      <c r="AD179" s="1005"/>
      <c r="AE179" s="1005"/>
      <c r="AF179" s="1005"/>
      <c r="AG179" s="1005"/>
      <c r="AH179" s="1005"/>
      <c r="AI179" s="1005"/>
      <c r="AJ179" s="1005"/>
      <c r="AK179" s="1005"/>
      <c r="AL179" s="1005"/>
      <c r="AM179" s="1005"/>
      <c r="AN179" s="1005"/>
      <c r="AO179" s="1005"/>
      <c r="AP179" s="1005"/>
      <c r="AQ179" s="1005"/>
      <c r="AR179" s="1005"/>
      <c r="AS179" s="1005"/>
      <c r="AT179" s="1005"/>
      <c r="AU179" s="1005"/>
      <c r="AV179" s="1005"/>
      <c r="AW179" s="1005"/>
      <c r="AX179" s="1005"/>
      <c r="AY179" s="1005"/>
      <c r="AZ179" s="1009"/>
      <c r="BA179" s="1009"/>
      <c r="BB179" s="1009"/>
      <c r="BC179" s="1009"/>
      <c r="BD179" s="1009"/>
      <c r="BE179" s="1009"/>
      <c r="BF179" s="1009"/>
      <c r="BG179" s="1009"/>
      <c r="BH179" s="1009"/>
      <c r="BI179" s="1009"/>
      <c r="BJ179" s="1009"/>
      <c r="BK179" s="1009"/>
      <c r="BL179" s="1009"/>
      <c r="BM179" s="1009"/>
      <c r="BN179" s="1009"/>
      <c r="BO179" s="1009"/>
      <c r="BP179" s="1009"/>
      <c r="BQ179" s="1009"/>
      <c r="BR179" s="1010"/>
      <c r="BS179" s="1010"/>
    </row>
    <row r="180" spans="4:71" s="997" customFormat="1" ht="13.5" customHeight="1">
      <c r="D180" s="204" t="s">
        <v>862</v>
      </c>
      <c r="E180" s="204"/>
      <c r="F180" s="204"/>
      <c r="G180" s="1005"/>
      <c r="H180" s="1005"/>
      <c r="I180" s="1005"/>
      <c r="J180" s="1005"/>
      <c r="K180" s="1005"/>
      <c r="L180" s="1005"/>
      <c r="M180" s="1005"/>
      <c r="N180" s="1005"/>
      <c r="O180" s="1005"/>
      <c r="P180" s="1005"/>
      <c r="Q180" s="1005"/>
      <c r="R180" s="1005"/>
      <c r="S180" s="1005"/>
      <c r="T180" s="1005"/>
      <c r="U180" s="1005"/>
      <c r="V180" s="1005"/>
      <c r="W180" s="1005"/>
      <c r="X180" s="1005"/>
      <c r="Y180" s="1005"/>
      <c r="Z180" s="1005"/>
      <c r="AA180" s="1005"/>
      <c r="AB180" s="1005"/>
      <c r="AC180" s="1005"/>
      <c r="AD180" s="1005"/>
      <c r="AE180" s="1005"/>
      <c r="AF180" s="1005"/>
      <c r="AG180" s="1005"/>
      <c r="AH180" s="1005"/>
      <c r="AI180" s="1005"/>
      <c r="AJ180" s="1005"/>
      <c r="AK180" s="1005"/>
      <c r="AL180" s="1005"/>
      <c r="AM180" s="1005"/>
      <c r="AN180" s="1005"/>
      <c r="AO180" s="1005"/>
      <c r="AP180" s="1005"/>
      <c r="AQ180" s="1005"/>
      <c r="AR180" s="1005"/>
      <c r="AS180" s="1005"/>
      <c r="AT180" s="1005"/>
      <c r="AU180" s="1005"/>
      <c r="AV180" s="1005"/>
      <c r="AW180" s="1005"/>
      <c r="AX180" s="1005"/>
      <c r="AY180" s="1005"/>
      <c r="AZ180" s="1005"/>
      <c r="BA180" s="1005"/>
      <c r="BB180" s="1005"/>
      <c r="BC180" s="1005"/>
      <c r="BD180" s="1005"/>
      <c r="BE180" s="1005"/>
      <c r="BF180" s="1005"/>
      <c r="BG180" s="1005"/>
      <c r="BH180" s="1005"/>
      <c r="BI180" s="1005"/>
      <c r="BJ180" s="1005"/>
      <c r="BK180" s="1005"/>
      <c r="BL180" s="1005"/>
      <c r="BM180" s="1005"/>
      <c r="BN180" s="1005"/>
      <c r="BO180" s="1005"/>
      <c r="BP180" s="1005"/>
      <c r="BQ180" s="1005"/>
      <c r="BR180" s="1009"/>
      <c r="BS180" s="1009"/>
    </row>
    <row r="181" spans="4:71" s="997" customFormat="1">
      <c r="D181" s="204" t="s">
        <v>565</v>
      </c>
      <c r="E181" s="204"/>
      <c r="F181" s="204"/>
      <c r="G181" s="1005"/>
      <c r="H181" s="1005"/>
      <c r="I181" s="1005"/>
      <c r="J181" s="1005"/>
      <c r="K181" s="1005"/>
      <c r="L181" s="1005"/>
      <c r="M181" s="1005"/>
      <c r="N181" s="1005"/>
      <c r="O181" s="1005"/>
      <c r="P181" s="1005"/>
      <c r="Q181" s="1005"/>
      <c r="R181" s="1005"/>
      <c r="S181" s="1005"/>
      <c r="T181" s="1005"/>
      <c r="U181" s="1005"/>
      <c r="V181" s="1005"/>
      <c r="W181" s="1005"/>
      <c r="X181" s="1005"/>
      <c r="Y181" s="1005"/>
      <c r="Z181" s="1005"/>
      <c r="AA181" s="1005"/>
      <c r="AB181" s="1005"/>
      <c r="AC181" s="1005"/>
      <c r="AD181" s="1005"/>
      <c r="AE181" s="1005"/>
      <c r="AF181" s="1005"/>
      <c r="AG181" s="1005"/>
      <c r="AH181" s="1005"/>
      <c r="AI181" s="1005"/>
      <c r="AJ181" s="1005"/>
      <c r="AK181" s="1005"/>
      <c r="AL181" s="1005"/>
      <c r="AM181" s="1005"/>
      <c r="AN181" s="1005"/>
      <c r="AO181" s="1005"/>
      <c r="AP181" s="1005"/>
      <c r="AQ181" s="1005"/>
      <c r="AR181" s="1005"/>
      <c r="AS181" s="1005"/>
      <c r="AT181" s="1005"/>
      <c r="AU181" s="1005"/>
      <c r="AV181" s="1005"/>
      <c r="AW181" s="1005"/>
      <c r="AX181" s="1005"/>
      <c r="AY181" s="1005"/>
      <c r="AZ181" s="1009"/>
      <c r="BA181" s="1009"/>
      <c r="BB181" s="1009"/>
      <c r="BC181" s="1009"/>
      <c r="BD181" s="1009"/>
      <c r="BE181" s="1009"/>
      <c r="BF181" s="1009"/>
      <c r="BG181" s="1009"/>
      <c r="BH181" s="1009"/>
      <c r="BI181" s="1009"/>
      <c r="BJ181" s="1009"/>
      <c r="BK181" s="1009"/>
      <c r="BL181" s="1009"/>
      <c r="BM181" s="1009"/>
      <c r="BN181" s="1009"/>
      <c r="BO181" s="1009"/>
      <c r="BP181" s="1009"/>
      <c r="BQ181" s="1009"/>
      <c r="BR181" s="1009"/>
      <c r="BS181" s="1009"/>
    </row>
    <row r="182" spans="4:71" s="997" customFormat="1">
      <c r="D182" s="204" t="s">
        <v>564</v>
      </c>
      <c r="E182" s="204"/>
      <c r="F182" s="204"/>
      <c r="G182" s="1005"/>
      <c r="H182" s="1005"/>
      <c r="I182" s="1005"/>
      <c r="J182" s="1005"/>
      <c r="K182" s="1005"/>
      <c r="L182" s="1005"/>
      <c r="M182" s="1005"/>
      <c r="N182" s="1005"/>
      <c r="O182" s="1005"/>
      <c r="P182" s="1005"/>
      <c r="Q182" s="1005"/>
      <c r="R182" s="1005"/>
      <c r="S182" s="1005"/>
      <c r="T182" s="1005"/>
      <c r="U182" s="1005"/>
      <c r="V182" s="1005"/>
      <c r="W182" s="1005"/>
      <c r="X182" s="1005"/>
      <c r="Y182" s="1005"/>
      <c r="Z182" s="1005"/>
      <c r="AA182" s="1005"/>
      <c r="AB182" s="1005"/>
      <c r="AC182" s="1005"/>
      <c r="AD182" s="1005"/>
      <c r="AE182" s="1005"/>
      <c r="AF182" s="1005"/>
      <c r="AG182" s="1005"/>
      <c r="AH182" s="1005"/>
      <c r="AI182" s="1005"/>
      <c r="AJ182" s="1005"/>
      <c r="AK182" s="1005"/>
      <c r="AL182" s="1005"/>
      <c r="AM182" s="1005"/>
      <c r="AN182" s="1005"/>
      <c r="AO182" s="1005"/>
      <c r="AP182" s="1005"/>
      <c r="AQ182" s="1005"/>
      <c r="AR182" s="1005"/>
      <c r="AS182" s="1005"/>
      <c r="AT182" s="1005"/>
      <c r="AU182" s="1005"/>
      <c r="AV182" s="1005"/>
      <c r="AW182" s="1005"/>
      <c r="AX182" s="1005"/>
      <c r="AY182" s="1005"/>
      <c r="AZ182" s="1009"/>
      <c r="BA182" s="1009"/>
      <c r="BB182" s="1009"/>
      <c r="BC182" s="1009"/>
      <c r="BD182" s="1009"/>
      <c r="BE182" s="1009"/>
      <c r="BF182" s="1009"/>
      <c r="BG182" s="1009"/>
      <c r="BH182" s="1009"/>
      <c r="BI182" s="1009"/>
      <c r="BJ182" s="1009"/>
      <c r="BK182" s="1009"/>
      <c r="BL182" s="1009"/>
      <c r="BM182" s="1009"/>
      <c r="BN182" s="1009"/>
      <c r="BO182" s="1009"/>
      <c r="BP182" s="1009"/>
      <c r="BQ182" s="1009"/>
      <c r="BR182" s="1009"/>
      <c r="BS182" s="1009"/>
    </row>
    <row r="183" spans="4:71" s="997" customFormat="1" ht="13.5" customHeight="1">
      <c r="D183" s="204" t="s">
        <v>863</v>
      </c>
      <c r="E183" s="204"/>
      <c r="F183" s="204"/>
      <c r="G183" s="1005"/>
      <c r="H183" s="1005"/>
      <c r="I183" s="1005"/>
      <c r="J183" s="1005"/>
      <c r="K183" s="1005"/>
      <c r="L183" s="1005"/>
      <c r="M183" s="1005"/>
      <c r="N183" s="1005"/>
      <c r="O183" s="1005"/>
      <c r="P183" s="1005"/>
      <c r="Q183" s="1005"/>
      <c r="R183" s="1005"/>
      <c r="S183" s="1005"/>
      <c r="T183" s="1005"/>
      <c r="U183" s="1005"/>
      <c r="V183" s="1005"/>
      <c r="W183" s="1005"/>
      <c r="X183" s="1005"/>
      <c r="Y183" s="1005"/>
      <c r="Z183" s="1005"/>
      <c r="AA183" s="1005"/>
      <c r="AB183" s="1005"/>
      <c r="AC183" s="1005"/>
      <c r="AD183" s="1005"/>
      <c r="AE183" s="1005"/>
      <c r="AF183" s="1005"/>
      <c r="AG183" s="1005"/>
      <c r="AH183" s="1005"/>
      <c r="AI183" s="1005"/>
      <c r="AJ183" s="1005"/>
      <c r="AK183" s="1005"/>
      <c r="AL183" s="1005"/>
      <c r="AM183" s="1005"/>
      <c r="AN183" s="1005"/>
      <c r="AO183" s="1005"/>
      <c r="AP183" s="1005"/>
      <c r="AQ183" s="1005"/>
      <c r="AR183" s="1005"/>
      <c r="AS183" s="1005"/>
      <c r="AT183" s="1005"/>
      <c r="AU183" s="1005"/>
      <c r="AV183" s="1005"/>
      <c r="AW183" s="1005"/>
      <c r="AX183" s="1005"/>
      <c r="AY183" s="1005"/>
      <c r="AZ183" s="1005"/>
      <c r="BA183" s="1005"/>
      <c r="BB183" s="1005"/>
      <c r="BC183" s="1005"/>
      <c r="BD183" s="1005"/>
      <c r="BE183" s="1005"/>
      <c r="BF183" s="1005"/>
      <c r="BG183" s="1005"/>
      <c r="BH183" s="1005"/>
      <c r="BI183" s="1005"/>
      <c r="BJ183" s="1005"/>
      <c r="BK183" s="1005"/>
      <c r="BL183" s="1005"/>
      <c r="BM183" s="1005"/>
      <c r="BN183" s="1005"/>
      <c r="BO183" s="1005"/>
      <c r="BP183" s="1005"/>
      <c r="BQ183" s="1005"/>
      <c r="BR183" s="1010"/>
      <c r="BS183" s="1010"/>
    </row>
    <row r="184" spans="4:71" s="997" customFormat="1" ht="13.5" customHeight="1">
      <c r="D184" s="204" t="s">
        <v>864</v>
      </c>
      <c r="E184" s="204"/>
      <c r="F184" s="204"/>
      <c r="G184" s="1005"/>
      <c r="H184" s="1005"/>
      <c r="I184" s="1005"/>
      <c r="J184" s="1005"/>
      <c r="K184" s="1005"/>
      <c r="L184" s="1005"/>
      <c r="M184" s="1005"/>
      <c r="N184" s="1005"/>
      <c r="O184" s="1005"/>
      <c r="P184" s="1005"/>
      <c r="Q184" s="1005"/>
      <c r="R184" s="1005"/>
      <c r="S184" s="1005"/>
      <c r="T184" s="1005"/>
      <c r="U184" s="1005"/>
      <c r="V184" s="1005"/>
      <c r="W184" s="1005"/>
      <c r="X184" s="1005"/>
      <c r="Y184" s="1005"/>
      <c r="Z184" s="1005"/>
      <c r="AA184" s="1005"/>
      <c r="AB184" s="1005"/>
      <c r="AC184" s="1005"/>
      <c r="AD184" s="1005"/>
      <c r="AE184" s="1005"/>
      <c r="AF184" s="1005"/>
      <c r="AG184" s="1005"/>
      <c r="AH184" s="1005"/>
      <c r="AI184" s="1005"/>
      <c r="AJ184" s="1005"/>
      <c r="AK184" s="1005"/>
      <c r="AL184" s="1005"/>
      <c r="AM184" s="1005"/>
      <c r="AN184" s="1005"/>
      <c r="AO184" s="1005"/>
      <c r="AP184" s="1005"/>
      <c r="AQ184" s="1005"/>
      <c r="AR184" s="1005"/>
      <c r="AS184" s="1005"/>
      <c r="AT184" s="1005"/>
      <c r="AU184" s="1005"/>
      <c r="AV184" s="1005"/>
      <c r="AW184" s="1005"/>
      <c r="AX184" s="1005"/>
      <c r="AY184" s="1005"/>
      <c r="AZ184" s="1009"/>
      <c r="BA184" s="1009"/>
      <c r="BB184" s="1009"/>
      <c r="BC184" s="1009"/>
      <c r="BD184" s="1009"/>
      <c r="BE184" s="1009"/>
      <c r="BF184" s="1009"/>
      <c r="BG184" s="1009"/>
      <c r="BH184" s="1009"/>
      <c r="BI184" s="1009"/>
      <c r="BJ184" s="1009"/>
      <c r="BK184" s="1009"/>
      <c r="BL184" s="1009"/>
      <c r="BM184" s="1009"/>
      <c r="BN184" s="1009"/>
      <c r="BO184" s="1009"/>
      <c r="BP184" s="1009"/>
      <c r="BQ184" s="1009"/>
      <c r="BR184" s="1010"/>
      <c r="BS184" s="1010"/>
    </row>
    <row r="185" spans="4:71" s="997" customFormat="1" ht="13.5" customHeight="1">
      <c r="D185" s="678" t="s">
        <v>865</v>
      </c>
      <c r="E185" s="678"/>
      <c r="F185" s="678"/>
      <c r="G185" s="1007"/>
      <c r="H185" s="1007"/>
      <c r="I185" s="1007"/>
      <c r="J185" s="1007"/>
      <c r="K185" s="1007"/>
      <c r="L185" s="1007"/>
      <c r="M185" s="1007"/>
      <c r="N185" s="1007"/>
      <c r="O185" s="1007"/>
      <c r="P185" s="1007"/>
      <c r="Q185" s="1007"/>
      <c r="R185" s="1007"/>
      <c r="S185" s="1007"/>
      <c r="T185" s="1007"/>
      <c r="U185" s="1007"/>
      <c r="V185" s="1007"/>
      <c r="W185" s="1007"/>
      <c r="X185" s="1007"/>
      <c r="Y185" s="1007"/>
      <c r="Z185" s="1007"/>
      <c r="AA185" s="1007"/>
      <c r="AB185" s="1007"/>
      <c r="AC185" s="1007"/>
      <c r="AD185" s="1007"/>
      <c r="AE185" s="1007"/>
      <c r="AF185" s="1007"/>
      <c r="AG185" s="1007"/>
      <c r="AH185" s="1007"/>
      <c r="AI185" s="1007"/>
      <c r="AJ185" s="1007"/>
      <c r="AK185" s="1007"/>
      <c r="AL185" s="1007"/>
      <c r="AM185" s="1007"/>
      <c r="AN185" s="1007"/>
      <c r="AO185" s="1007"/>
      <c r="AP185" s="1007"/>
      <c r="AQ185" s="1007"/>
      <c r="AR185" s="1007"/>
      <c r="AS185" s="1007"/>
      <c r="AT185" s="1007"/>
      <c r="AU185" s="1007"/>
      <c r="AV185" s="1007"/>
      <c r="AW185" s="1007"/>
      <c r="AX185" s="1007"/>
      <c r="AY185" s="1007"/>
      <c r="AZ185" s="1011"/>
      <c r="BA185" s="1011"/>
      <c r="BB185" s="1011"/>
      <c r="BC185" s="1011"/>
      <c r="BD185" s="1011"/>
      <c r="BE185" s="1011"/>
      <c r="BF185" s="1011"/>
      <c r="BG185" s="1011"/>
      <c r="BH185" s="1011"/>
      <c r="BI185" s="1011"/>
      <c r="BJ185" s="1011"/>
      <c r="BK185" s="1011"/>
      <c r="BL185" s="1011"/>
      <c r="BM185" s="1011"/>
      <c r="BN185" s="1011"/>
      <c r="BO185" s="1011"/>
      <c r="BP185" s="1011"/>
      <c r="BQ185" s="1011"/>
      <c r="BR185" s="1010"/>
      <c r="BS185" s="1010"/>
    </row>
    <row r="186" spans="4:71">
      <c r="D186" s="256"/>
      <c r="E186" s="256"/>
      <c r="F186" s="256"/>
    </row>
    <row r="187" spans="4:71">
      <c r="D187" s="256"/>
      <c r="E187" s="256"/>
      <c r="F187" s="256"/>
    </row>
    <row r="188" spans="4:71">
      <c r="D188" s="256"/>
      <c r="E188" s="256"/>
      <c r="F188" s="256"/>
    </row>
    <row r="189" spans="4:71">
      <c r="D189" s="256"/>
      <c r="E189" s="256"/>
      <c r="F189" s="256"/>
    </row>
    <row r="190" spans="4:71">
      <c r="D190" s="256"/>
      <c r="E190" s="256"/>
      <c r="F190" s="256"/>
    </row>
    <row r="191" spans="4:71">
      <c r="D191" s="256"/>
      <c r="E191" s="256"/>
      <c r="F191" s="256"/>
    </row>
    <row r="192" spans="4:71">
      <c r="D192" s="256"/>
      <c r="E192" s="256"/>
      <c r="F192" s="256"/>
    </row>
    <row r="193" spans="4:6">
      <c r="D193" s="256"/>
      <c r="E193" s="256"/>
      <c r="F193" s="256"/>
    </row>
    <row r="194" spans="4:6">
      <c r="D194" s="256"/>
      <c r="E194" s="256"/>
      <c r="F194" s="256"/>
    </row>
    <row r="195" spans="4:6">
      <c r="D195" s="256"/>
      <c r="E195" s="256"/>
      <c r="F195" s="256"/>
    </row>
  </sheetData>
  <mergeCells count="916">
    <mergeCell ref="C121:I121"/>
    <mergeCell ref="J121:U121"/>
    <mergeCell ref="V121:W121"/>
    <mergeCell ref="A122:BN122"/>
    <mergeCell ref="AW118:AX118"/>
    <mergeCell ref="B119:I119"/>
    <mergeCell ref="J119:W119"/>
    <mergeCell ref="C120:I120"/>
    <mergeCell ref="J120:U120"/>
    <mergeCell ref="V120:W120"/>
    <mergeCell ref="A92:A121"/>
    <mergeCell ref="AW117:AX117"/>
    <mergeCell ref="C118:I118"/>
    <mergeCell ref="J118:O118"/>
    <mergeCell ref="Q118:R118"/>
    <mergeCell ref="T118:U118"/>
    <mergeCell ref="V118:AA118"/>
    <mergeCell ref="AC118:AD118"/>
    <mergeCell ref="AF118:AG118"/>
    <mergeCell ref="AH118:AQ118"/>
    <mergeCell ref="AS118:AU118"/>
    <mergeCell ref="C117:I117"/>
    <mergeCell ref="J117:O117"/>
    <mergeCell ref="Q117:R117"/>
    <mergeCell ref="T117:U117"/>
    <mergeCell ref="V117:AA117"/>
    <mergeCell ref="AC117:AD117"/>
    <mergeCell ref="AF117:AG117"/>
    <mergeCell ref="AH117:AQ117"/>
    <mergeCell ref="AS117:AU117"/>
    <mergeCell ref="J116:O116"/>
    <mergeCell ref="Q116:R116"/>
    <mergeCell ref="T116:U116"/>
    <mergeCell ref="V116:AA116"/>
    <mergeCell ref="AC116:AD116"/>
    <mergeCell ref="AF116:AG116"/>
    <mergeCell ref="AH116:AQ116"/>
    <mergeCell ref="AS116:AU116"/>
    <mergeCell ref="AW116:AX116"/>
    <mergeCell ref="AH114:AX114"/>
    <mergeCell ref="C115:I115"/>
    <mergeCell ref="J115:O115"/>
    <mergeCell ref="Q115:R115"/>
    <mergeCell ref="T115:U115"/>
    <mergeCell ref="V115:AA115"/>
    <mergeCell ref="AC115:AD115"/>
    <mergeCell ref="AF115:AG115"/>
    <mergeCell ref="AH115:AQ115"/>
    <mergeCell ref="AS115:AU115"/>
    <mergeCell ref="AW115:AX115"/>
    <mergeCell ref="B107:B118"/>
    <mergeCell ref="C107:I107"/>
    <mergeCell ref="J107:U107"/>
    <mergeCell ref="V107:AG107"/>
    <mergeCell ref="C108:I109"/>
    <mergeCell ref="J108:S109"/>
    <mergeCell ref="T108:U109"/>
    <mergeCell ref="V108:AE109"/>
    <mergeCell ref="C103:C106"/>
    <mergeCell ref="C112:I112"/>
    <mergeCell ref="J112:S112"/>
    <mergeCell ref="T112:U112"/>
    <mergeCell ref="V112:AE112"/>
    <mergeCell ref="AF112:AG112"/>
    <mergeCell ref="C113:I114"/>
    <mergeCell ref="J113:U114"/>
    <mergeCell ref="V113:AG114"/>
    <mergeCell ref="AF108:AG109"/>
    <mergeCell ref="C110:I111"/>
    <mergeCell ref="J110:S111"/>
    <mergeCell ref="T110:U111"/>
    <mergeCell ref="V110:AE111"/>
    <mergeCell ref="AF110:AG111"/>
    <mergeCell ref="C116:I116"/>
    <mergeCell ref="BE105:BK105"/>
    <mergeCell ref="BL105:BM105"/>
    <mergeCell ref="D106:N106"/>
    <mergeCell ref="O106:U106"/>
    <mergeCell ref="V106:W106"/>
    <mergeCell ref="X106:AD106"/>
    <mergeCell ref="AE106:AF106"/>
    <mergeCell ref="AG106:AT106"/>
    <mergeCell ref="AU106:AV106"/>
    <mergeCell ref="AW106:BB106"/>
    <mergeCell ref="BC106:BD106"/>
    <mergeCell ref="BE106:BK106"/>
    <mergeCell ref="BL106:BM106"/>
    <mergeCell ref="D105:N105"/>
    <mergeCell ref="O105:U105"/>
    <mergeCell ref="V105:W105"/>
    <mergeCell ref="X105:AD105"/>
    <mergeCell ref="AE105:AF105"/>
    <mergeCell ref="AG105:AT105"/>
    <mergeCell ref="AU105:AV105"/>
    <mergeCell ref="AW105:BB105"/>
    <mergeCell ref="BC105:BD105"/>
    <mergeCell ref="AU98:AV98"/>
    <mergeCell ref="AW98:BB98"/>
    <mergeCell ref="BC98:BD98"/>
    <mergeCell ref="BE103:BM103"/>
    <mergeCell ref="D104:N104"/>
    <mergeCell ref="O104:U104"/>
    <mergeCell ref="V104:W104"/>
    <mergeCell ref="X104:AD104"/>
    <mergeCell ref="AE104:AF104"/>
    <mergeCell ref="AG104:AT104"/>
    <mergeCell ref="AU104:AV104"/>
    <mergeCell ref="AW104:BB104"/>
    <mergeCell ref="BC104:BD104"/>
    <mergeCell ref="D103:N103"/>
    <mergeCell ref="O103:W103"/>
    <mergeCell ref="X103:AF103"/>
    <mergeCell ref="AG103:AV103"/>
    <mergeCell ref="AW103:BD103"/>
    <mergeCell ref="BE104:BK104"/>
    <mergeCell ref="BL104:BM104"/>
    <mergeCell ref="BE98:BL98"/>
    <mergeCell ref="X98:AD98"/>
    <mergeCell ref="AE98:AF98"/>
    <mergeCell ref="AG98:AT98"/>
    <mergeCell ref="C99:C102"/>
    <mergeCell ref="D99:N99"/>
    <mergeCell ref="O99:AF99"/>
    <mergeCell ref="D100:N100"/>
    <mergeCell ref="O100:AD100"/>
    <mergeCell ref="AE100:AF100"/>
    <mergeCell ref="BE96:BL96"/>
    <mergeCell ref="B97:B106"/>
    <mergeCell ref="C97:N97"/>
    <mergeCell ref="O97:W97"/>
    <mergeCell ref="X97:AF97"/>
    <mergeCell ref="AG97:AV97"/>
    <mergeCell ref="AW97:BD97"/>
    <mergeCell ref="BE97:BM97"/>
    <mergeCell ref="C98:N98"/>
    <mergeCell ref="O98:U98"/>
    <mergeCell ref="B92:B96"/>
    <mergeCell ref="D101:N101"/>
    <mergeCell ref="O101:AD101"/>
    <mergeCell ref="AE101:AF101"/>
    <mergeCell ref="D102:N102"/>
    <mergeCell ref="O102:AD102"/>
    <mergeCell ref="AE102:AF102"/>
    <mergeCell ref="V98:W98"/>
    <mergeCell ref="BE94:BL94"/>
    <mergeCell ref="C95:N95"/>
    <mergeCell ref="O95:U95"/>
    <mergeCell ref="V95:W95"/>
    <mergeCell ref="X95:AD95"/>
    <mergeCell ref="AE95:AF95"/>
    <mergeCell ref="AG95:AT95"/>
    <mergeCell ref="AU95:AV95"/>
    <mergeCell ref="AW95:BB95"/>
    <mergeCell ref="BC95:BD95"/>
    <mergeCell ref="BE95:BL95"/>
    <mergeCell ref="O96:W96"/>
    <mergeCell ref="X96:AD96"/>
    <mergeCell ref="AE96:AF96"/>
    <mergeCell ref="AG96:AT96"/>
    <mergeCell ref="AU96:AV96"/>
    <mergeCell ref="AW96:BB96"/>
    <mergeCell ref="BC96:BD96"/>
    <mergeCell ref="AW92:BD92"/>
    <mergeCell ref="BC94:BD94"/>
    <mergeCell ref="BE92:BM92"/>
    <mergeCell ref="BN92:BT92"/>
    <mergeCell ref="C93:N93"/>
    <mergeCell ref="O93:W93"/>
    <mergeCell ref="X93:AD93"/>
    <mergeCell ref="AE93:AF93"/>
    <mergeCell ref="AG93:AT93"/>
    <mergeCell ref="AU93:AV93"/>
    <mergeCell ref="AW93:BB93"/>
    <mergeCell ref="C92:N92"/>
    <mergeCell ref="O92:W92"/>
    <mergeCell ref="X92:AF92"/>
    <mergeCell ref="AG92:AV92"/>
    <mergeCell ref="BC93:BD93"/>
    <mergeCell ref="BE93:BL93"/>
    <mergeCell ref="BN93:BT121"/>
    <mergeCell ref="C94:N94"/>
    <mergeCell ref="O94:W94"/>
    <mergeCell ref="X94:AD94"/>
    <mergeCell ref="AE94:AF94"/>
    <mergeCell ref="AG94:AT94"/>
    <mergeCell ref="AU94:AV94"/>
    <mergeCell ref="AW94:BB94"/>
    <mergeCell ref="C96:N96"/>
    <mergeCell ref="BL90:BT91"/>
    <mergeCell ref="C91:L91"/>
    <mergeCell ref="M91:P91"/>
    <mergeCell ref="R91:U91"/>
    <mergeCell ref="W91:Z91"/>
    <mergeCell ref="AB91:AE91"/>
    <mergeCell ref="AG91:AJ91"/>
    <mergeCell ref="W90:Z90"/>
    <mergeCell ref="AB90:AE90"/>
    <mergeCell ref="AG90:AJ90"/>
    <mergeCell ref="AL90:AQ90"/>
    <mergeCell ref="AR90:AS90"/>
    <mergeCell ref="AT90:AX90"/>
    <mergeCell ref="AL91:AQ91"/>
    <mergeCell ref="AR91:AS91"/>
    <mergeCell ref="AT91:AX91"/>
    <mergeCell ref="AZ91:BC91"/>
    <mergeCell ref="BE91:BF91"/>
    <mergeCell ref="BH91:BJ91"/>
    <mergeCell ref="AZ90:BC90"/>
    <mergeCell ref="BE90:BF90"/>
    <mergeCell ref="BH90:BJ90"/>
    <mergeCell ref="BL86:BT89"/>
    <mergeCell ref="M87:Q89"/>
    <mergeCell ref="AG87:AK89"/>
    <mergeCell ref="R88:V89"/>
    <mergeCell ref="W88:AA89"/>
    <mergeCell ref="AL88:AS89"/>
    <mergeCell ref="AT88:AY89"/>
    <mergeCell ref="AB89:AF89"/>
    <mergeCell ref="AZ89:BD89"/>
    <mergeCell ref="B86:B91"/>
    <mergeCell ref="C86:L89"/>
    <mergeCell ref="M86:AY86"/>
    <mergeCell ref="BE86:BG89"/>
    <mergeCell ref="BH86:BK89"/>
    <mergeCell ref="C90:L90"/>
    <mergeCell ref="M90:P90"/>
    <mergeCell ref="R90:U90"/>
    <mergeCell ref="AG85:AJ85"/>
    <mergeCell ref="AL85:AQ85"/>
    <mergeCell ref="AR85:AS85"/>
    <mergeCell ref="AT85:AX85"/>
    <mergeCell ref="AZ85:BB85"/>
    <mergeCell ref="BC85:BD85"/>
    <mergeCell ref="BC84:BD84"/>
    <mergeCell ref="BE84:BF84"/>
    <mergeCell ref="BH84:BJ84"/>
    <mergeCell ref="C85:L85"/>
    <mergeCell ref="M85:P85"/>
    <mergeCell ref="R85:U85"/>
    <mergeCell ref="W85:Z85"/>
    <mergeCell ref="AB85:AE85"/>
    <mergeCell ref="BE85:BF85"/>
    <mergeCell ref="BH85:BJ85"/>
    <mergeCell ref="BH83:BJ83"/>
    <mergeCell ref="BL83:BT85"/>
    <mergeCell ref="C84:L84"/>
    <mergeCell ref="M84:P84"/>
    <mergeCell ref="R84:U84"/>
    <mergeCell ref="W84:Z84"/>
    <mergeCell ref="AB84:AE84"/>
    <mergeCell ref="AG84:AJ84"/>
    <mergeCell ref="AL84:AQ84"/>
    <mergeCell ref="AR84:AS84"/>
    <mergeCell ref="AL83:AQ83"/>
    <mergeCell ref="AR83:AS83"/>
    <mergeCell ref="AT83:AX83"/>
    <mergeCell ref="AZ83:BB83"/>
    <mergeCell ref="BC83:BD83"/>
    <mergeCell ref="BE83:BF83"/>
    <mergeCell ref="C83:L83"/>
    <mergeCell ref="M83:P83"/>
    <mergeCell ref="R83:U83"/>
    <mergeCell ref="W83:Z83"/>
    <mergeCell ref="AB83:AE83"/>
    <mergeCell ref="AG83:AJ83"/>
    <mergeCell ref="AT84:AX84"/>
    <mergeCell ref="AZ84:BB84"/>
    <mergeCell ref="AB81:AF82"/>
    <mergeCell ref="AG81:AK82"/>
    <mergeCell ref="AT81:AY82"/>
    <mergeCell ref="AZ81:BD82"/>
    <mergeCell ref="R82:V82"/>
    <mergeCell ref="AL82:AS82"/>
    <mergeCell ref="BH79:BI79"/>
    <mergeCell ref="BK79:BL79"/>
    <mergeCell ref="B80:B85"/>
    <mergeCell ref="C80:L82"/>
    <mergeCell ref="M80:BD80"/>
    <mergeCell ref="BE80:BG82"/>
    <mergeCell ref="BH80:BK82"/>
    <mergeCell ref="BL80:BT82"/>
    <mergeCell ref="M81:Q82"/>
    <mergeCell ref="W81:AA82"/>
    <mergeCell ref="AN79:AO79"/>
    <mergeCell ref="AQ79:AR79"/>
    <mergeCell ref="AT79:AU79"/>
    <mergeCell ref="AW79:AX79"/>
    <mergeCell ref="BB79:BC79"/>
    <mergeCell ref="BE79:BF79"/>
    <mergeCell ref="B56:B79"/>
    <mergeCell ref="BH56:BJ59"/>
    <mergeCell ref="AT78:AU78"/>
    <mergeCell ref="AW78:AY78"/>
    <mergeCell ref="AZ78:BA78"/>
    <mergeCell ref="BB78:BD78"/>
    <mergeCell ref="BE78:BF78"/>
    <mergeCell ref="BH78:BJ78"/>
    <mergeCell ref="Y78:AA78"/>
    <mergeCell ref="AB78:AD78"/>
    <mergeCell ref="AE78:AG78"/>
    <mergeCell ref="AH78:AL78"/>
    <mergeCell ref="AN78:AP78"/>
    <mergeCell ref="AQ78:AR78"/>
    <mergeCell ref="C79:L79"/>
    <mergeCell ref="M79:N79"/>
    <mergeCell ref="P79:Q79"/>
    <mergeCell ref="S79:T79"/>
    <mergeCell ref="V79:W79"/>
    <mergeCell ref="Y79:Z79"/>
    <mergeCell ref="AB79:AC79"/>
    <mergeCell ref="AE79:AF79"/>
    <mergeCell ref="AH79:AL79"/>
    <mergeCell ref="C78:L78"/>
    <mergeCell ref="M78:O78"/>
    <mergeCell ref="P78:R78"/>
    <mergeCell ref="S78:U78"/>
    <mergeCell ref="V78:X78"/>
    <mergeCell ref="Y77:Z77"/>
    <mergeCell ref="AE77:AF77"/>
    <mergeCell ref="AH77:AL77"/>
    <mergeCell ref="AN77:AO77"/>
    <mergeCell ref="C77:L77"/>
    <mergeCell ref="M77:N77"/>
    <mergeCell ref="P77:Q77"/>
    <mergeCell ref="S77:T77"/>
    <mergeCell ref="V77:W77"/>
    <mergeCell ref="AT76:AV76"/>
    <mergeCell ref="AW76:AY76"/>
    <mergeCell ref="AW77:AY77"/>
    <mergeCell ref="AZ77:BA77"/>
    <mergeCell ref="BB77:BD77"/>
    <mergeCell ref="BH77:BJ77"/>
    <mergeCell ref="BK77:BM77"/>
    <mergeCell ref="AQ77:AS77"/>
    <mergeCell ref="AT77:AV77"/>
    <mergeCell ref="AE76:AF76"/>
    <mergeCell ref="AH76:AL76"/>
    <mergeCell ref="AN76:AO76"/>
    <mergeCell ref="AQ76:AS76"/>
    <mergeCell ref="C76:L76"/>
    <mergeCell ref="M76:N76"/>
    <mergeCell ref="P76:Q76"/>
    <mergeCell ref="S76:T76"/>
    <mergeCell ref="V76:W76"/>
    <mergeCell ref="Y76:Z76"/>
    <mergeCell ref="AB76:AD77"/>
    <mergeCell ref="AN75:AO75"/>
    <mergeCell ref="M75:N75"/>
    <mergeCell ref="P75:Q75"/>
    <mergeCell ref="S75:T75"/>
    <mergeCell ref="V75:W75"/>
    <mergeCell ref="Y75:Z75"/>
    <mergeCell ref="AE75:AF75"/>
    <mergeCell ref="AT73:AV73"/>
    <mergeCell ref="AN73:AO73"/>
    <mergeCell ref="AQ73:AS73"/>
    <mergeCell ref="AE74:AF74"/>
    <mergeCell ref="AH74:AL74"/>
    <mergeCell ref="AN74:AO74"/>
    <mergeCell ref="AQ74:AS74"/>
    <mergeCell ref="AQ75:AS75"/>
    <mergeCell ref="AZ73:BA73"/>
    <mergeCell ref="C73:L73"/>
    <mergeCell ref="M73:N73"/>
    <mergeCell ref="P73:Q73"/>
    <mergeCell ref="S73:T73"/>
    <mergeCell ref="V73:W73"/>
    <mergeCell ref="Y73:Z73"/>
    <mergeCell ref="AT75:AV75"/>
    <mergeCell ref="AW75:AY75"/>
    <mergeCell ref="AZ75:BA75"/>
    <mergeCell ref="C74:L74"/>
    <mergeCell ref="M74:N74"/>
    <mergeCell ref="P74:Q74"/>
    <mergeCell ref="S74:T74"/>
    <mergeCell ref="V74:W74"/>
    <mergeCell ref="Y74:Z74"/>
    <mergeCell ref="AT74:AV74"/>
    <mergeCell ref="AW74:AY74"/>
    <mergeCell ref="AZ74:BA74"/>
    <mergeCell ref="AB73:AC75"/>
    <mergeCell ref="AD73:AD75"/>
    <mergeCell ref="AE73:AF73"/>
    <mergeCell ref="AH73:AL73"/>
    <mergeCell ref="AH75:AL75"/>
    <mergeCell ref="AW72:AX72"/>
    <mergeCell ref="BB72:BC72"/>
    <mergeCell ref="BE72:BG72"/>
    <mergeCell ref="BH72:BI72"/>
    <mergeCell ref="BK72:BL72"/>
    <mergeCell ref="BN72:BT79"/>
    <mergeCell ref="BH73:BJ73"/>
    <mergeCell ref="BK73:BM73"/>
    <mergeCell ref="BH74:BJ74"/>
    <mergeCell ref="BK74:BM74"/>
    <mergeCell ref="BB73:BD73"/>
    <mergeCell ref="BE73:BF75"/>
    <mergeCell ref="BG73:BG75"/>
    <mergeCell ref="BH75:BJ75"/>
    <mergeCell ref="BK75:BM75"/>
    <mergeCell ref="BK78:BM78"/>
    <mergeCell ref="BB74:BD74"/>
    <mergeCell ref="BB75:BD75"/>
    <mergeCell ref="AZ76:BA76"/>
    <mergeCell ref="BB76:BD76"/>
    <mergeCell ref="BE76:BG77"/>
    <mergeCell ref="BH76:BJ76"/>
    <mergeCell ref="BK76:BM76"/>
    <mergeCell ref="AW73:AY73"/>
    <mergeCell ref="AB72:AD72"/>
    <mergeCell ref="AE72:AF72"/>
    <mergeCell ref="AH72:AL72"/>
    <mergeCell ref="AN72:AO72"/>
    <mergeCell ref="AQ72:AR72"/>
    <mergeCell ref="AT72:AU72"/>
    <mergeCell ref="C72:L72"/>
    <mergeCell ref="M72:N72"/>
    <mergeCell ref="P72:Q72"/>
    <mergeCell ref="S72:T72"/>
    <mergeCell ref="V72:W72"/>
    <mergeCell ref="Y72:Z72"/>
    <mergeCell ref="AW71:AY71"/>
    <mergeCell ref="AZ71:BA71"/>
    <mergeCell ref="BB71:BD71"/>
    <mergeCell ref="BH71:BJ71"/>
    <mergeCell ref="BK71:BM71"/>
    <mergeCell ref="C71:L71"/>
    <mergeCell ref="M71:N71"/>
    <mergeCell ref="P71:Q71"/>
    <mergeCell ref="S71:T71"/>
    <mergeCell ref="V71:W71"/>
    <mergeCell ref="Y71:Z71"/>
    <mergeCell ref="AB70:AD71"/>
    <mergeCell ref="AE70:AG70"/>
    <mergeCell ref="AH70:AM70"/>
    <mergeCell ref="AN70:AP70"/>
    <mergeCell ref="AQ70:AS70"/>
    <mergeCell ref="AT70:AV70"/>
    <mergeCell ref="AE71:AG71"/>
    <mergeCell ref="AH71:AM71"/>
    <mergeCell ref="AN71:AP71"/>
    <mergeCell ref="AQ71:AS71"/>
    <mergeCell ref="AT71:AV71"/>
    <mergeCell ref="AZ69:BA69"/>
    <mergeCell ref="BB69:BD69"/>
    <mergeCell ref="BH69:BJ69"/>
    <mergeCell ref="BG67:BG69"/>
    <mergeCell ref="BH67:BJ67"/>
    <mergeCell ref="BK69:BM69"/>
    <mergeCell ref="C70:L70"/>
    <mergeCell ref="M70:N70"/>
    <mergeCell ref="P70:Q70"/>
    <mergeCell ref="S70:T70"/>
    <mergeCell ref="V70:W70"/>
    <mergeCell ref="Y70:Z70"/>
    <mergeCell ref="AE69:AG69"/>
    <mergeCell ref="AH69:AM69"/>
    <mergeCell ref="AN69:AP69"/>
    <mergeCell ref="AQ69:AS69"/>
    <mergeCell ref="AT69:AV69"/>
    <mergeCell ref="AW69:AY69"/>
    <mergeCell ref="AW70:AY70"/>
    <mergeCell ref="AZ70:BA70"/>
    <mergeCell ref="BB70:BD70"/>
    <mergeCell ref="BE70:BG71"/>
    <mergeCell ref="BH70:BJ70"/>
    <mergeCell ref="BK70:BM70"/>
    <mergeCell ref="BB68:BD68"/>
    <mergeCell ref="BH68:BJ68"/>
    <mergeCell ref="BK68:BM68"/>
    <mergeCell ref="Y68:Z68"/>
    <mergeCell ref="AE68:AG68"/>
    <mergeCell ref="AH68:AM68"/>
    <mergeCell ref="AN68:AP68"/>
    <mergeCell ref="AQ68:AS68"/>
    <mergeCell ref="AT68:AV68"/>
    <mergeCell ref="BK66:BL66"/>
    <mergeCell ref="C67:L67"/>
    <mergeCell ref="M67:N67"/>
    <mergeCell ref="P67:Q67"/>
    <mergeCell ref="S67:T67"/>
    <mergeCell ref="V67:W67"/>
    <mergeCell ref="Y67:Z67"/>
    <mergeCell ref="AB67:AC69"/>
    <mergeCell ref="AD67:AD69"/>
    <mergeCell ref="AE67:AG67"/>
    <mergeCell ref="AT66:AU66"/>
    <mergeCell ref="AW66:AY66"/>
    <mergeCell ref="AZ66:BA66"/>
    <mergeCell ref="BB66:BD66"/>
    <mergeCell ref="BE66:BG66"/>
    <mergeCell ref="BH66:BI66"/>
    <mergeCell ref="Y66:Z66"/>
    <mergeCell ref="AB66:AD66"/>
    <mergeCell ref="AE66:AG66"/>
    <mergeCell ref="BK67:BM67"/>
    <mergeCell ref="C68:L68"/>
    <mergeCell ref="M68:N68"/>
    <mergeCell ref="P68:Q68"/>
    <mergeCell ref="S68:T68"/>
    <mergeCell ref="AH66:AM66"/>
    <mergeCell ref="AN66:AP66"/>
    <mergeCell ref="AQ66:AR66"/>
    <mergeCell ref="BB67:BD67"/>
    <mergeCell ref="BE67:BF69"/>
    <mergeCell ref="C66:L66"/>
    <mergeCell ref="M66:N66"/>
    <mergeCell ref="P66:Q66"/>
    <mergeCell ref="S66:T66"/>
    <mergeCell ref="V66:W66"/>
    <mergeCell ref="M69:N69"/>
    <mergeCell ref="P69:Q69"/>
    <mergeCell ref="S69:T69"/>
    <mergeCell ref="V69:W69"/>
    <mergeCell ref="Y69:Z69"/>
    <mergeCell ref="V68:W68"/>
    <mergeCell ref="AH67:AM67"/>
    <mergeCell ref="AN67:AP67"/>
    <mergeCell ref="AQ67:AS67"/>
    <mergeCell ref="AT67:AV67"/>
    <mergeCell ref="AW67:AY67"/>
    <mergeCell ref="AZ67:BA67"/>
    <mergeCell ref="AW68:AY68"/>
    <mergeCell ref="AZ68:BA68"/>
    <mergeCell ref="AZ64:BA64"/>
    <mergeCell ref="BB64:BD64"/>
    <mergeCell ref="BE64:BG65"/>
    <mergeCell ref="BH64:BJ64"/>
    <mergeCell ref="BK64:BM64"/>
    <mergeCell ref="AT64:AV64"/>
    <mergeCell ref="AW64:AY64"/>
    <mergeCell ref="AW65:AY65"/>
    <mergeCell ref="AZ65:BA65"/>
    <mergeCell ref="BB65:BD65"/>
    <mergeCell ref="BH65:BJ65"/>
    <mergeCell ref="BK65:BM65"/>
    <mergeCell ref="AT65:AV65"/>
    <mergeCell ref="C65:L65"/>
    <mergeCell ref="M65:N65"/>
    <mergeCell ref="P65:Q65"/>
    <mergeCell ref="S65:T65"/>
    <mergeCell ref="V65:W65"/>
    <mergeCell ref="AE64:AG64"/>
    <mergeCell ref="AH64:AM64"/>
    <mergeCell ref="AN64:AP64"/>
    <mergeCell ref="AQ64:AS64"/>
    <mergeCell ref="AQ65:AS65"/>
    <mergeCell ref="C64:L64"/>
    <mergeCell ref="M64:N64"/>
    <mergeCell ref="P64:Q64"/>
    <mergeCell ref="S64:T64"/>
    <mergeCell ref="V64:W64"/>
    <mergeCell ref="Y64:Z64"/>
    <mergeCell ref="AB64:AD65"/>
    <mergeCell ref="Y65:Z65"/>
    <mergeCell ref="AE65:AG65"/>
    <mergeCell ref="AH65:AM65"/>
    <mergeCell ref="AN65:AP65"/>
    <mergeCell ref="AQ63:AS63"/>
    <mergeCell ref="AT63:AV63"/>
    <mergeCell ref="AW63:AY63"/>
    <mergeCell ref="AZ63:BA63"/>
    <mergeCell ref="M63:N63"/>
    <mergeCell ref="P63:Q63"/>
    <mergeCell ref="S63:T63"/>
    <mergeCell ref="V63:W63"/>
    <mergeCell ref="Y63:Z63"/>
    <mergeCell ref="AE63:AG63"/>
    <mergeCell ref="AH63:AM63"/>
    <mergeCell ref="AN63:AP63"/>
    <mergeCell ref="AE62:AG62"/>
    <mergeCell ref="AH62:AM62"/>
    <mergeCell ref="AN62:AP62"/>
    <mergeCell ref="AQ62:AS62"/>
    <mergeCell ref="AT62:AV62"/>
    <mergeCell ref="AW62:AY62"/>
    <mergeCell ref="C62:L62"/>
    <mergeCell ref="M62:N62"/>
    <mergeCell ref="P62:Q62"/>
    <mergeCell ref="S62:T62"/>
    <mergeCell ref="V62:W62"/>
    <mergeCell ref="Y62:Z62"/>
    <mergeCell ref="AZ61:BA61"/>
    <mergeCell ref="BB61:BD61"/>
    <mergeCell ref="BE61:BF63"/>
    <mergeCell ref="BG61:BG63"/>
    <mergeCell ref="BH61:BJ61"/>
    <mergeCell ref="BK61:BM61"/>
    <mergeCell ref="AZ62:BA62"/>
    <mergeCell ref="BB62:BD62"/>
    <mergeCell ref="BH62:BJ62"/>
    <mergeCell ref="BK62:BM62"/>
    <mergeCell ref="BB63:BD63"/>
    <mergeCell ref="BH63:BJ63"/>
    <mergeCell ref="BK63:BM63"/>
    <mergeCell ref="AE61:AG61"/>
    <mergeCell ref="AH61:AM61"/>
    <mergeCell ref="AN61:AP61"/>
    <mergeCell ref="AQ61:AS61"/>
    <mergeCell ref="AT61:AV61"/>
    <mergeCell ref="AW61:AY61"/>
    <mergeCell ref="BK60:BL60"/>
    <mergeCell ref="BN60:BT71"/>
    <mergeCell ref="C61:L61"/>
    <mergeCell ref="M61:N61"/>
    <mergeCell ref="P61:Q61"/>
    <mergeCell ref="S61:T61"/>
    <mergeCell ref="V61:W61"/>
    <mergeCell ref="Y61:Z61"/>
    <mergeCell ref="AB61:AC63"/>
    <mergeCell ref="AD61:AD63"/>
    <mergeCell ref="AT60:AU60"/>
    <mergeCell ref="AW60:AY60"/>
    <mergeCell ref="AZ60:BA60"/>
    <mergeCell ref="BB60:BD60"/>
    <mergeCell ref="BE60:BG60"/>
    <mergeCell ref="BH60:BI60"/>
    <mergeCell ref="Y60:Z60"/>
    <mergeCell ref="AB60:AD60"/>
    <mergeCell ref="C60:L60"/>
    <mergeCell ref="M60:N60"/>
    <mergeCell ref="P60:Q60"/>
    <mergeCell ref="S60:T60"/>
    <mergeCell ref="V60:W60"/>
    <mergeCell ref="Y57:AA59"/>
    <mergeCell ref="AQ57:AS59"/>
    <mergeCell ref="AB58:AD59"/>
    <mergeCell ref="AE58:AG59"/>
    <mergeCell ref="C56:L59"/>
    <mergeCell ref="M56:BG56"/>
    <mergeCell ref="AE60:AG60"/>
    <mergeCell ref="AH60:AM60"/>
    <mergeCell ref="AN60:AP60"/>
    <mergeCell ref="AQ60:AR60"/>
    <mergeCell ref="BE58:BG59"/>
    <mergeCell ref="AH59:AM59"/>
    <mergeCell ref="AN59:AP59"/>
    <mergeCell ref="AZ59:BA59"/>
    <mergeCell ref="BB59:BD59"/>
    <mergeCell ref="AT58:AV59"/>
    <mergeCell ref="AW58:AY59"/>
    <mergeCell ref="BK56:BM59"/>
    <mergeCell ref="BN56:BT59"/>
    <mergeCell ref="M57:O59"/>
    <mergeCell ref="P57:R59"/>
    <mergeCell ref="S57:U59"/>
    <mergeCell ref="V57:X59"/>
    <mergeCell ref="AL55:AO55"/>
    <mergeCell ref="AQ55:AW55"/>
    <mergeCell ref="AY55:BC55"/>
    <mergeCell ref="BE55:BG55"/>
    <mergeCell ref="BK55:BL55"/>
    <mergeCell ref="BW55:BX55"/>
    <mergeCell ref="C55:L55"/>
    <mergeCell ref="M55:P55"/>
    <mergeCell ref="R55:U55"/>
    <mergeCell ref="W55:Z55"/>
    <mergeCell ref="AB55:AE55"/>
    <mergeCell ref="AG55:AJ55"/>
    <mergeCell ref="AY54:BC54"/>
    <mergeCell ref="BE54:BG54"/>
    <mergeCell ref="BI54:BJ54"/>
    <mergeCell ref="BK54:BM54"/>
    <mergeCell ref="BU54:BV54"/>
    <mergeCell ref="BW54:BY54"/>
    <mergeCell ref="BU53:BV53"/>
    <mergeCell ref="BW53:BY53"/>
    <mergeCell ref="C54:L54"/>
    <mergeCell ref="M54:Q54"/>
    <mergeCell ref="R54:V54"/>
    <mergeCell ref="W54:AA54"/>
    <mergeCell ref="AB54:AF54"/>
    <mergeCell ref="AG54:AK54"/>
    <mergeCell ref="AL54:AP54"/>
    <mergeCell ref="AQ54:AW54"/>
    <mergeCell ref="C52:L52"/>
    <mergeCell ref="M52:P52"/>
    <mergeCell ref="R52:U52"/>
    <mergeCell ref="W52:Z52"/>
    <mergeCell ref="AB52:AE52"/>
    <mergeCell ref="AG52:AJ52"/>
    <mergeCell ref="BU52:BV52"/>
    <mergeCell ref="BW52:BY52"/>
    <mergeCell ref="C53:L53"/>
    <mergeCell ref="M53:P53"/>
    <mergeCell ref="R53:U53"/>
    <mergeCell ref="W53:Z53"/>
    <mergeCell ref="AB53:AE53"/>
    <mergeCell ref="AG53:AJ53"/>
    <mergeCell ref="AQ53:AX53"/>
    <mergeCell ref="AY53:BD53"/>
    <mergeCell ref="AL52:AP53"/>
    <mergeCell ref="AQ52:AX52"/>
    <mergeCell ref="AY52:BD52"/>
    <mergeCell ref="BE52:BH53"/>
    <mergeCell ref="BI52:BJ52"/>
    <mergeCell ref="BK52:BM52"/>
    <mergeCell ref="BI53:BJ53"/>
    <mergeCell ref="BK53:BM53"/>
    <mergeCell ref="C50:L50"/>
    <mergeCell ref="M50:P50"/>
    <mergeCell ref="R50:U50"/>
    <mergeCell ref="W50:Z50"/>
    <mergeCell ref="AB50:AE50"/>
    <mergeCell ref="AG50:AJ50"/>
    <mergeCell ref="AG49:AJ49"/>
    <mergeCell ref="AL49:AO51"/>
    <mergeCell ref="AQ49:AX49"/>
    <mergeCell ref="AQ50:AX50"/>
    <mergeCell ref="M51:P51"/>
    <mergeCell ref="R51:U51"/>
    <mergeCell ref="W51:Z51"/>
    <mergeCell ref="AB51:AE51"/>
    <mergeCell ref="AG51:AJ51"/>
    <mergeCell ref="AQ51:AX51"/>
    <mergeCell ref="C49:L49"/>
    <mergeCell ref="M49:P49"/>
    <mergeCell ref="R49:U49"/>
    <mergeCell ref="W49:Z49"/>
    <mergeCell ref="AB49:AE49"/>
    <mergeCell ref="BE48:BH48"/>
    <mergeCell ref="BK48:BL48"/>
    <mergeCell ref="BW48:BX48"/>
    <mergeCell ref="W47:Z47"/>
    <mergeCell ref="AB47:AE47"/>
    <mergeCell ref="AG47:AJ47"/>
    <mergeCell ref="AQ47:AX47"/>
    <mergeCell ref="BI49:BJ49"/>
    <mergeCell ref="BK49:BM49"/>
    <mergeCell ref="BU49:BV49"/>
    <mergeCell ref="BW49:BY49"/>
    <mergeCell ref="AY49:BD49"/>
    <mergeCell ref="BE49:BG51"/>
    <mergeCell ref="BH49:BH51"/>
    <mergeCell ref="AY50:BD50"/>
    <mergeCell ref="AY51:BD51"/>
    <mergeCell ref="BI50:BJ50"/>
    <mergeCell ref="BK50:BM50"/>
    <mergeCell ref="BU50:BV50"/>
    <mergeCell ref="BW50:BY50"/>
    <mergeCell ref="BI51:BJ51"/>
    <mergeCell ref="BK51:BM51"/>
    <mergeCell ref="BU51:BV51"/>
    <mergeCell ref="BW51:BY51"/>
    <mergeCell ref="C48:L48"/>
    <mergeCell ref="M48:P48"/>
    <mergeCell ref="R48:U48"/>
    <mergeCell ref="W48:Z48"/>
    <mergeCell ref="AB48:AE48"/>
    <mergeCell ref="AG48:AJ48"/>
    <mergeCell ref="AL48:AP48"/>
    <mergeCell ref="AQ48:AW48"/>
    <mergeCell ref="AY48:BC48"/>
    <mergeCell ref="AG46:AJ46"/>
    <mergeCell ref="AL46:AP47"/>
    <mergeCell ref="AQ46:AX46"/>
    <mergeCell ref="AY46:BD46"/>
    <mergeCell ref="BE46:BH47"/>
    <mergeCell ref="AY47:BD47"/>
    <mergeCell ref="BU45:BV45"/>
    <mergeCell ref="BW45:BY45"/>
    <mergeCell ref="C46:L46"/>
    <mergeCell ref="M46:P46"/>
    <mergeCell ref="R46:U46"/>
    <mergeCell ref="W46:Z46"/>
    <mergeCell ref="AB46:AE46"/>
    <mergeCell ref="BK46:BM46"/>
    <mergeCell ref="BU46:BV46"/>
    <mergeCell ref="BW46:BY46"/>
    <mergeCell ref="BI46:BJ46"/>
    <mergeCell ref="BI47:BJ47"/>
    <mergeCell ref="BK47:BM47"/>
    <mergeCell ref="BU47:BV47"/>
    <mergeCell ref="BW47:BY47"/>
    <mergeCell ref="BU43:BV43"/>
    <mergeCell ref="BW43:BY43"/>
    <mergeCell ref="C44:L44"/>
    <mergeCell ref="M44:P44"/>
    <mergeCell ref="R44:U44"/>
    <mergeCell ref="W44:Z44"/>
    <mergeCell ref="AB44:AE44"/>
    <mergeCell ref="AG44:AJ44"/>
    <mergeCell ref="AQ44:AX44"/>
    <mergeCell ref="AY44:BD44"/>
    <mergeCell ref="BI44:BJ44"/>
    <mergeCell ref="BK44:BM44"/>
    <mergeCell ref="BU44:BV44"/>
    <mergeCell ref="BW44:BY44"/>
    <mergeCell ref="BW42:BX42"/>
    <mergeCell ref="C43:L43"/>
    <mergeCell ref="M43:P43"/>
    <mergeCell ref="R43:U43"/>
    <mergeCell ref="W43:Z43"/>
    <mergeCell ref="AB43:AE43"/>
    <mergeCell ref="AG43:AJ43"/>
    <mergeCell ref="AL43:AO45"/>
    <mergeCell ref="AQ43:AX43"/>
    <mergeCell ref="AY43:BD43"/>
    <mergeCell ref="AL42:AP42"/>
    <mergeCell ref="AQ42:AW42"/>
    <mergeCell ref="AY42:BC42"/>
    <mergeCell ref="BE42:BH42"/>
    <mergeCell ref="BK42:BL42"/>
    <mergeCell ref="BN42:BT55"/>
    <mergeCell ref="BE43:BG45"/>
    <mergeCell ref="BH43:BH45"/>
    <mergeCell ref="BI43:BJ43"/>
    <mergeCell ref="BK43:BM43"/>
    <mergeCell ref="C42:L42"/>
    <mergeCell ref="M42:P42"/>
    <mergeCell ref="R42:U42"/>
    <mergeCell ref="W42:Z42"/>
    <mergeCell ref="BU39:BV41"/>
    <mergeCell ref="BW39:BY41"/>
    <mergeCell ref="M40:Q41"/>
    <mergeCell ref="R40:V41"/>
    <mergeCell ref="W40:AA41"/>
    <mergeCell ref="AB40:AF41"/>
    <mergeCell ref="AG40:AK41"/>
    <mergeCell ref="AQ40:AX41"/>
    <mergeCell ref="AL41:AP41"/>
    <mergeCell ref="AY41:BD41"/>
    <mergeCell ref="B38:J38"/>
    <mergeCell ref="K38:BT38"/>
    <mergeCell ref="A39:A91"/>
    <mergeCell ref="B39:B55"/>
    <mergeCell ref="C39:L41"/>
    <mergeCell ref="M39:BH39"/>
    <mergeCell ref="BI39:BJ41"/>
    <mergeCell ref="BK39:BM41"/>
    <mergeCell ref="BN39:BT41"/>
    <mergeCell ref="BE41:BH41"/>
    <mergeCell ref="AB42:AE42"/>
    <mergeCell ref="AG42:AJ42"/>
    <mergeCell ref="M45:P45"/>
    <mergeCell ref="R45:U45"/>
    <mergeCell ref="W45:Z45"/>
    <mergeCell ref="AB45:AE45"/>
    <mergeCell ref="AG45:AJ45"/>
    <mergeCell ref="AQ45:AX45"/>
    <mergeCell ref="AY45:BD45"/>
    <mergeCell ref="BI45:BJ45"/>
    <mergeCell ref="BK45:BM45"/>
    <mergeCell ref="C47:L47"/>
    <mergeCell ref="M47:P47"/>
    <mergeCell ref="R47:U47"/>
    <mergeCell ref="B33:B37"/>
    <mergeCell ref="C33:L33"/>
    <mergeCell ref="M33:V33"/>
    <mergeCell ref="W33:BM33"/>
    <mergeCell ref="BN33:BT33"/>
    <mergeCell ref="C34:J34"/>
    <mergeCell ref="BN34:BT37"/>
    <mergeCell ref="C35:J35"/>
    <mergeCell ref="C36:J36"/>
    <mergeCell ref="C37:J37"/>
    <mergeCell ref="W22:BM22"/>
    <mergeCell ref="BN22:BT22"/>
    <mergeCell ref="C23:J23"/>
    <mergeCell ref="BN23:BT27"/>
    <mergeCell ref="C25:J25"/>
    <mergeCell ref="C26:J26"/>
    <mergeCell ref="C27:J27"/>
    <mergeCell ref="B28:B32"/>
    <mergeCell ref="C28:L28"/>
    <mergeCell ref="M28:V28"/>
    <mergeCell ref="W28:BM28"/>
    <mergeCell ref="BN28:BT28"/>
    <mergeCell ref="C29:J29"/>
    <mergeCell ref="BN29:BT32"/>
    <mergeCell ref="C30:J30"/>
    <mergeCell ref="C31:J31"/>
    <mergeCell ref="C32:J32"/>
    <mergeCell ref="C15:J15"/>
    <mergeCell ref="M15:R15"/>
    <mergeCell ref="C16:J16"/>
    <mergeCell ref="M16:R16"/>
    <mergeCell ref="C18:J18"/>
    <mergeCell ref="M18:R18"/>
    <mergeCell ref="B22:B27"/>
    <mergeCell ref="C22:L22"/>
    <mergeCell ref="M22:V22"/>
    <mergeCell ref="A7:A38"/>
    <mergeCell ref="B7:B21"/>
    <mergeCell ref="C7:L7"/>
    <mergeCell ref="M7:V7"/>
    <mergeCell ref="W7:BM7"/>
    <mergeCell ref="BN7:BT7"/>
    <mergeCell ref="C8:J8"/>
    <mergeCell ref="M8:R8"/>
    <mergeCell ref="BN8:BT21"/>
    <mergeCell ref="M9:R9"/>
    <mergeCell ref="C10:J10"/>
    <mergeCell ref="M10:R10"/>
    <mergeCell ref="C11:J11"/>
    <mergeCell ref="M11:R11"/>
    <mergeCell ref="C12:J12"/>
    <mergeCell ref="M12:R12"/>
    <mergeCell ref="C14:J14"/>
    <mergeCell ref="C19:J19"/>
    <mergeCell ref="M19:R19"/>
    <mergeCell ref="C20:J20"/>
    <mergeCell ref="M20:R20"/>
    <mergeCell ref="C21:J21"/>
    <mergeCell ref="M21:R21"/>
    <mergeCell ref="M14:R14"/>
    <mergeCell ref="A2:AT2"/>
    <mergeCell ref="A4:J4"/>
    <mergeCell ref="K4:BM4"/>
    <mergeCell ref="BN4:BT4"/>
    <mergeCell ref="A5:J5"/>
    <mergeCell ref="K5:BM5"/>
    <mergeCell ref="BN5:BT5"/>
    <mergeCell ref="A6:J6"/>
    <mergeCell ref="K6:BM6"/>
    <mergeCell ref="BN6:BT6"/>
  </mergeCells>
  <phoneticPr fontId="14"/>
  <conditionalFormatting sqref="M60:N60">
    <cfRule type="cellIs" dxfId="133" priority="33" operator="lessThan">
      <formula>$AT$60</formula>
    </cfRule>
  </conditionalFormatting>
  <conditionalFormatting sqref="M66:N66">
    <cfRule type="cellIs" dxfId="132" priority="31" operator="lessThan">
      <formula>$AT$66</formula>
    </cfRule>
  </conditionalFormatting>
  <conditionalFormatting sqref="M72:N72">
    <cfRule type="cellIs" dxfId="131" priority="30" operator="lessThan">
      <formula>$AT$72</formula>
    </cfRule>
  </conditionalFormatting>
  <conditionalFormatting sqref="M79:N79">
    <cfRule type="cellIs" dxfId="130" priority="12" operator="lessThan">
      <formula>$AT$79</formula>
    </cfRule>
  </conditionalFormatting>
  <conditionalFormatting sqref="M42:P42">
    <cfRule type="cellIs" dxfId="129" priority="39" operator="lessThan">
      <formula>$AY$42</formula>
    </cfRule>
  </conditionalFormatting>
  <conditionalFormatting sqref="M48:P48">
    <cfRule type="cellIs" dxfId="128" priority="37" operator="lessThan">
      <formula>$AY$48</formula>
    </cfRule>
  </conditionalFormatting>
  <conditionalFormatting sqref="M55:P55">
    <cfRule type="cellIs" dxfId="127" priority="35" operator="lessThan">
      <formula>$AY$55</formula>
    </cfRule>
  </conditionalFormatting>
  <conditionalFormatting sqref="M83:P83">
    <cfRule type="cellIs" dxfId="126" priority="8" operator="lessThan">
      <formula>$AG$83</formula>
    </cfRule>
  </conditionalFormatting>
  <conditionalFormatting sqref="M84:P84">
    <cfRule type="cellIs" dxfId="125" priority="6" operator="lessThan">
      <formula>$AG$84</formula>
    </cfRule>
  </conditionalFormatting>
  <conditionalFormatting sqref="M90:P90">
    <cfRule type="cellIs" dxfId="124" priority="4" operator="lessThan">
      <formula>$AG$90</formula>
    </cfRule>
  </conditionalFormatting>
  <conditionalFormatting sqref="R83:U83">
    <cfRule type="cellIs" dxfId="123" priority="7" operator="lessThan">
      <formula>$AL$83</formula>
    </cfRule>
  </conditionalFormatting>
  <conditionalFormatting sqref="R84:U84">
    <cfRule type="cellIs" dxfId="122" priority="5" operator="lessThan">
      <formula>$AL$84</formula>
    </cfRule>
  </conditionalFormatting>
  <conditionalFormatting sqref="R90:U90">
    <cfRule type="cellIs" dxfId="121" priority="3" operator="lessThan">
      <formula>$AL$90</formula>
    </cfRule>
  </conditionalFormatting>
  <conditionalFormatting sqref="W90:Z90">
    <cfRule type="cellIs" dxfId="120" priority="2" operator="lessThan">
      <formula>$AT$90</formula>
    </cfRule>
  </conditionalFormatting>
  <conditionalFormatting sqref="Y60:Z60">
    <cfRule type="cellIs" dxfId="119" priority="32" operator="lessThan">
      <formula>$AQ$60</formula>
    </cfRule>
  </conditionalFormatting>
  <conditionalFormatting sqref="Y63:Z63">
    <cfRule type="cellIs" dxfId="118" priority="40" operator="lessThan">
      <formula>$BE$61</formula>
    </cfRule>
  </conditionalFormatting>
  <conditionalFormatting sqref="Y66:Z66">
    <cfRule type="cellIs" dxfId="117" priority="14" operator="lessThan">
      <formula>$AQ$60</formula>
    </cfRule>
  </conditionalFormatting>
  <conditionalFormatting sqref="Y69:Z69">
    <cfRule type="cellIs" dxfId="116" priority="41" operator="lessThan">
      <formula>$BE$67</formula>
    </cfRule>
  </conditionalFormatting>
  <conditionalFormatting sqref="Y72:Z72">
    <cfRule type="cellIs" dxfId="115" priority="13" operator="lessThan">
      <formula>$AQ$60</formula>
    </cfRule>
  </conditionalFormatting>
  <conditionalFormatting sqref="Y75:Z75">
    <cfRule type="cellIs" dxfId="114" priority="42" operator="lessThan">
      <formula>$BE$73</formula>
    </cfRule>
  </conditionalFormatting>
  <conditionalFormatting sqref="Y79:Z79">
    <cfRule type="cellIs" dxfId="113" priority="11" operator="lessThan">
      <formula>$AQ$79</formula>
    </cfRule>
  </conditionalFormatting>
  <conditionalFormatting sqref="AB61">
    <cfRule type="cellIs" dxfId="112" priority="24" operator="lessThan">
      <formula>$BE$61</formula>
    </cfRule>
  </conditionalFormatting>
  <conditionalFormatting sqref="AB67">
    <cfRule type="cellIs" dxfId="111" priority="20" operator="lessThan">
      <formula>$BE$67</formula>
    </cfRule>
  </conditionalFormatting>
  <conditionalFormatting sqref="AB73">
    <cfRule type="cellIs" dxfId="110" priority="19" operator="lessThan">
      <formula>$BE$73</formula>
    </cfRule>
  </conditionalFormatting>
  <conditionalFormatting sqref="AB83">
    <cfRule type="cellIs" dxfId="109" priority="10" operator="lessThan">
      <formula>#REF!</formula>
    </cfRule>
  </conditionalFormatting>
  <conditionalFormatting sqref="AB84">
    <cfRule type="cellIs" dxfId="108" priority="9" operator="lessThan">
      <formula>AZ84</formula>
    </cfRule>
  </conditionalFormatting>
  <conditionalFormatting sqref="AB79:AC79">
    <cfRule type="cellIs" dxfId="107" priority="18" operator="lessThan">
      <formula>$BE$79</formula>
    </cfRule>
  </conditionalFormatting>
  <conditionalFormatting sqref="AB90:AE90">
    <cfRule type="cellIs" dxfId="106" priority="1" operator="greaterThan">
      <formula>$AZ$90</formula>
    </cfRule>
  </conditionalFormatting>
  <conditionalFormatting sqref="AD61">
    <cfRule type="cellIs" dxfId="105" priority="23" operator="lessThan">
      <formula>$AQ$42</formula>
    </cfRule>
  </conditionalFormatting>
  <conditionalFormatting sqref="AD67">
    <cfRule type="cellIs" dxfId="104" priority="22" operator="lessThan">
      <formula>$AQ$42</formula>
    </cfRule>
  </conditionalFormatting>
  <conditionalFormatting sqref="AD73">
    <cfRule type="cellIs" dxfId="103" priority="21" operator="lessThan">
      <formula>$AQ$42</formula>
    </cfRule>
  </conditionalFormatting>
  <conditionalFormatting sqref="AE72:AF72">
    <cfRule type="cellIs" dxfId="102" priority="29" operator="lessThan">
      <formula>$AW$72</formula>
    </cfRule>
  </conditionalFormatting>
  <conditionalFormatting sqref="AG42:AJ42">
    <cfRule type="cellIs" dxfId="101" priority="38" operator="lessThan">
      <formula>$AQ$42</formula>
    </cfRule>
  </conditionalFormatting>
  <conditionalFormatting sqref="AG48:AJ48">
    <cfRule type="cellIs" dxfId="100" priority="36" operator="lessThan">
      <formula>$AQ$48</formula>
    </cfRule>
  </conditionalFormatting>
  <conditionalFormatting sqref="AG55:AJ55">
    <cfRule type="cellIs" dxfId="99" priority="34" operator="lessThan">
      <formula>$AQ$55</formula>
    </cfRule>
  </conditionalFormatting>
  <conditionalFormatting sqref="AH72">
    <cfRule type="cellIs" dxfId="98" priority="28" operator="lessThan">
      <formula>$AZ$72</formula>
    </cfRule>
  </conditionalFormatting>
  <conditionalFormatting sqref="AL43 AL49">
    <cfRule type="cellIs" dxfId="97" priority="26" operator="lessThan">
      <formula>$BE$43</formula>
    </cfRule>
  </conditionalFormatting>
  <conditionalFormatting sqref="AL55:AO55">
    <cfRule type="cellIs" dxfId="96" priority="25" operator="lessThan">
      <formula>$BE$55</formula>
    </cfRule>
  </conditionalFormatting>
  <conditionalFormatting sqref="AN72:AO72">
    <cfRule type="cellIs" dxfId="95" priority="27" operator="greaterThan">
      <formula>$BB$72</formula>
    </cfRule>
  </conditionalFormatting>
  <conditionalFormatting sqref="BG61">
    <cfRule type="cellIs" dxfId="94" priority="17" operator="lessThan">
      <formula>$AQ$42</formula>
    </cfRule>
  </conditionalFormatting>
  <conditionalFormatting sqref="BG67">
    <cfRule type="cellIs" dxfId="93" priority="16" operator="lessThan">
      <formula>$AQ$42</formula>
    </cfRule>
  </conditionalFormatting>
  <conditionalFormatting sqref="BG73">
    <cfRule type="cellIs" dxfId="92" priority="15" operator="lessThan">
      <formula>$AQ$42</formula>
    </cfRule>
  </conditionalFormatting>
  <pageMargins left="0.70866141732283472" right="0.70866141732283472" top="0.74803149606299213" bottom="0.74803149606299213" header="0.31496062992125984" footer="0.31496062992125984"/>
  <pageSetup paperSize="9" scale="87" fitToHeight="126" orientation="landscape" cellComments="asDisplayed"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1C9138-755E-40F8-810C-69870E31EBB8}">
  <sheetPr>
    <pageSetUpPr fitToPage="1"/>
  </sheetPr>
  <dimension ref="A1:BO216"/>
  <sheetViews>
    <sheetView tabSelected="1" view="pageBreakPreview" topLeftCell="A150" zoomScaleNormal="85" zoomScaleSheetLayoutView="100" workbookViewId="0">
      <selection activeCell="A161" sqref="A161:J161"/>
    </sheetView>
  </sheetViews>
  <sheetFormatPr defaultColWidth="9" defaultRowHeight="13"/>
  <cols>
    <col min="1" max="1" width="9" style="1"/>
    <col min="2" max="2" width="10.83203125" style="1" customWidth="1"/>
    <col min="3" max="3" width="17.08203125" style="1" customWidth="1"/>
    <col min="4" max="8" width="15.33203125" style="1" customWidth="1"/>
    <col min="9" max="9" width="12.08203125" style="1" customWidth="1"/>
    <col min="10" max="10" width="22.83203125" style="1" customWidth="1"/>
    <col min="11" max="11" width="19.25" style="1" customWidth="1"/>
    <col min="12" max="12" width="11.08203125" style="1" customWidth="1"/>
    <col min="13" max="13" width="9" style="1"/>
    <col min="14" max="14" width="10.58203125" style="1" customWidth="1"/>
    <col min="15" max="16384" width="9" style="1"/>
  </cols>
  <sheetData>
    <row r="1" spans="1:67" s="5" customFormat="1" ht="15" customHeight="1">
      <c r="A1" s="1022" t="s">
        <v>825</v>
      </c>
      <c r="B1" s="1708"/>
      <c r="C1" s="1708"/>
      <c r="D1" s="1708"/>
      <c r="E1" s="1708"/>
      <c r="F1" s="1708"/>
      <c r="G1" s="1708"/>
      <c r="H1" s="1708"/>
      <c r="I1" s="1708"/>
      <c r="J1" s="1708"/>
      <c r="K1" s="569"/>
      <c r="L1" s="569"/>
      <c r="M1" s="569"/>
      <c r="N1" s="569"/>
      <c r="O1" s="569"/>
      <c r="P1" s="569"/>
      <c r="Q1" s="569"/>
      <c r="R1" s="569"/>
      <c r="S1" s="569"/>
      <c r="T1" s="569"/>
      <c r="U1" s="569"/>
      <c r="V1" s="569"/>
      <c r="W1" s="569"/>
      <c r="X1" s="569"/>
      <c r="Y1" s="569"/>
      <c r="Z1" s="569"/>
      <c r="AA1" s="569"/>
      <c r="AB1" s="569"/>
      <c r="AC1" s="569"/>
      <c r="AD1" s="569"/>
      <c r="AE1" s="569"/>
      <c r="AF1" s="569"/>
      <c r="AG1" s="569"/>
      <c r="AH1" s="569"/>
      <c r="AI1" s="569"/>
      <c r="AJ1" s="569"/>
      <c r="AK1" s="569"/>
      <c r="AL1" s="569"/>
      <c r="AM1" s="569"/>
      <c r="AN1" s="569"/>
      <c r="AO1" s="569"/>
      <c r="AP1" s="256"/>
      <c r="AQ1" s="256"/>
      <c r="AR1" s="256"/>
      <c r="AS1" s="256"/>
      <c r="AT1" s="256"/>
      <c r="AU1" s="256"/>
      <c r="AV1" s="256"/>
      <c r="AW1" s="256"/>
      <c r="AX1" s="256"/>
      <c r="AY1" s="256"/>
      <c r="AZ1" s="256"/>
      <c r="BA1" s="256"/>
      <c r="BB1" s="256"/>
      <c r="BC1" s="256"/>
      <c r="BD1" s="256"/>
      <c r="BE1" s="256"/>
      <c r="BF1" s="256"/>
      <c r="BG1" s="256"/>
      <c r="BH1" s="256"/>
      <c r="BI1" s="256"/>
      <c r="BJ1" s="256"/>
      <c r="BK1" s="256"/>
      <c r="BL1" s="256"/>
      <c r="BM1" s="256"/>
      <c r="BN1" s="256"/>
      <c r="BO1" s="256"/>
    </row>
    <row r="2" spans="1:67" ht="18.5" thickBot="1">
      <c r="A2" s="264" t="s">
        <v>758</v>
      </c>
      <c r="B2"/>
      <c r="C2"/>
      <c r="D2"/>
      <c r="E2"/>
      <c r="F2"/>
      <c r="G2"/>
      <c r="H2"/>
      <c r="I2"/>
      <c r="J2"/>
    </row>
    <row r="3" spans="1:67" ht="36" thickBot="1">
      <c r="A3" s="907" t="s">
        <v>0</v>
      </c>
      <c r="B3" s="885" t="s">
        <v>1</v>
      </c>
      <c r="C3" s="714" t="s">
        <v>2</v>
      </c>
      <c r="D3" s="715" t="s">
        <v>697</v>
      </c>
      <c r="E3" s="715" t="s">
        <v>698</v>
      </c>
      <c r="F3" s="715" t="s">
        <v>695</v>
      </c>
      <c r="G3" s="715" t="s">
        <v>696</v>
      </c>
      <c r="H3" s="715" t="s">
        <v>694</v>
      </c>
      <c r="I3" s="716" t="s">
        <v>3</v>
      </c>
      <c r="J3" s="717" t="s">
        <v>4</v>
      </c>
      <c r="K3" s="202" t="s">
        <v>803</v>
      </c>
    </row>
    <row r="4" spans="1:67" ht="15.65" customHeight="1" thickBot="1">
      <c r="A4" s="1788" t="s">
        <v>5</v>
      </c>
      <c r="B4" s="1775" t="s">
        <v>6</v>
      </c>
      <c r="C4" s="718" t="s">
        <v>7</v>
      </c>
      <c r="D4" s="168"/>
      <c r="E4" s="168"/>
      <c r="F4" s="168"/>
      <c r="G4" s="168"/>
      <c r="H4" s="168"/>
      <c r="I4" s="1790"/>
      <c r="J4" s="906" t="s">
        <v>764</v>
      </c>
      <c r="K4" s="202" t="s">
        <v>754</v>
      </c>
    </row>
    <row r="5" spans="1:67" ht="15.65" customHeight="1" thickBot="1">
      <c r="A5" s="1788"/>
      <c r="B5" s="1791"/>
      <c r="C5" s="209" t="s">
        <v>8</v>
      </c>
      <c r="D5" s="157"/>
      <c r="E5" s="157"/>
      <c r="F5" s="157"/>
      <c r="G5" s="157"/>
      <c r="H5" s="157"/>
      <c r="I5" s="1777"/>
      <c r="J5" s="746" t="s">
        <v>754</v>
      </c>
      <c r="K5" s="202" t="s">
        <v>752</v>
      </c>
    </row>
    <row r="6" spans="1:67" ht="15.65" customHeight="1">
      <c r="A6" s="1788"/>
      <c r="B6" s="1791"/>
      <c r="C6" s="209" t="s">
        <v>9</v>
      </c>
      <c r="D6" s="157"/>
      <c r="E6" s="157"/>
      <c r="F6" s="157"/>
      <c r="G6" s="157"/>
      <c r="H6" s="748"/>
      <c r="I6" s="1778" t="e">
        <f>ROUND(AVERAGE(D8:H8),2)</f>
        <v>#DIV/0!</v>
      </c>
      <c r="J6" s="1781" t="s">
        <v>763</v>
      </c>
      <c r="K6" s="202" t="s">
        <v>753</v>
      </c>
    </row>
    <row r="7" spans="1:67" ht="15.65" customHeight="1">
      <c r="A7" s="1788"/>
      <c r="B7" s="1791"/>
      <c r="C7" s="209" t="s">
        <v>10</v>
      </c>
      <c r="D7" s="157"/>
      <c r="E7" s="157"/>
      <c r="F7" s="157"/>
      <c r="G7" s="157"/>
      <c r="H7" s="157"/>
      <c r="I7" s="1779"/>
      <c r="J7" s="1782"/>
      <c r="K7" s="800" t="s">
        <v>800</v>
      </c>
    </row>
    <row r="8" spans="1:67" ht="15.65" customHeight="1" thickBot="1">
      <c r="A8" s="1788"/>
      <c r="B8" s="1791"/>
      <c r="C8" s="210" t="s">
        <v>11</v>
      </c>
      <c r="D8" s="159" t="e">
        <f>D6/D7</f>
        <v>#DIV/0!</v>
      </c>
      <c r="E8" s="159" t="e">
        <f>E6/E7</f>
        <v>#DIV/0!</v>
      </c>
      <c r="F8" s="159" t="e">
        <f>F6/F7</f>
        <v>#DIV/0!</v>
      </c>
      <c r="G8" s="159" t="e">
        <f>G6/G7</f>
        <v>#DIV/0!</v>
      </c>
      <c r="H8" s="909" t="e">
        <f>H6/H7</f>
        <v>#DIV/0!</v>
      </c>
      <c r="I8" s="1780"/>
      <c r="J8" s="1782"/>
    </row>
    <row r="9" spans="1:67" ht="15.65" customHeight="1">
      <c r="A9" s="1788"/>
      <c r="B9" s="1791"/>
      <c r="C9" s="209" t="s">
        <v>12</v>
      </c>
      <c r="D9" s="157"/>
      <c r="E9" s="157"/>
      <c r="F9" s="157"/>
      <c r="G9" s="157"/>
      <c r="H9" s="157"/>
      <c r="I9" s="1729"/>
      <c r="J9" s="743"/>
    </row>
    <row r="10" spans="1:67" ht="15.65" customHeight="1" thickBot="1">
      <c r="A10" s="1788"/>
      <c r="B10" s="1791"/>
      <c r="C10" s="209" t="s">
        <v>13</v>
      </c>
      <c r="D10" s="157"/>
      <c r="E10" s="157"/>
      <c r="F10" s="157"/>
      <c r="G10" s="157"/>
      <c r="H10" s="172"/>
      <c r="I10" s="1729"/>
      <c r="J10" s="743"/>
    </row>
    <row r="11" spans="1:67" ht="15.65" customHeight="1" thickBot="1">
      <c r="A11" s="1788"/>
      <c r="B11" s="1791"/>
      <c r="C11" s="210" t="s">
        <v>14</v>
      </c>
      <c r="D11" s="159" t="e">
        <f>D9/D10</f>
        <v>#DIV/0!</v>
      </c>
      <c r="E11" s="159" t="e">
        <f>E9/E10</f>
        <v>#DIV/0!</v>
      </c>
      <c r="F11" s="159" t="e">
        <f>F9/F10</f>
        <v>#DIV/0!</v>
      </c>
      <c r="G11" s="747" t="e">
        <f>G9/G10</f>
        <v>#DIV/0!</v>
      </c>
      <c r="H11" s="910" t="e">
        <f>ROUND(H9/H10,2)</f>
        <v>#DIV/0!</v>
      </c>
      <c r="I11" s="1783"/>
      <c r="J11" s="743"/>
    </row>
    <row r="12" spans="1:67" ht="15.65" customHeight="1" thickBot="1">
      <c r="A12" s="1788"/>
      <c r="B12" s="1791" t="s">
        <v>15</v>
      </c>
      <c r="C12" s="209" t="s">
        <v>7</v>
      </c>
      <c r="D12" s="157"/>
      <c r="E12" s="157"/>
      <c r="F12" s="157"/>
      <c r="G12" s="157"/>
      <c r="H12" s="157"/>
      <c r="I12" s="1776"/>
      <c r="J12" s="745" t="s">
        <v>764</v>
      </c>
    </row>
    <row r="13" spans="1:67" ht="15.65" customHeight="1" thickBot="1">
      <c r="A13" s="1788"/>
      <c r="B13" s="1791"/>
      <c r="C13" s="209" t="s">
        <v>8</v>
      </c>
      <c r="D13" s="157"/>
      <c r="E13" s="157"/>
      <c r="F13" s="157"/>
      <c r="G13" s="157"/>
      <c r="H13" s="157"/>
      <c r="I13" s="1777"/>
      <c r="J13" s="746" t="s">
        <v>754</v>
      </c>
    </row>
    <row r="14" spans="1:67" ht="15.65" customHeight="1">
      <c r="A14" s="1788"/>
      <c r="B14" s="1791"/>
      <c r="C14" s="209" t="s">
        <v>9</v>
      </c>
      <c r="D14" s="157"/>
      <c r="E14" s="157"/>
      <c r="F14" s="157"/>
      <c r="G14" s="157"/>
      <c r="H14" s="748"/>
      <c r="I14" s="1778" t="e">
        <f>ROUND(AVERAGE(D16:H16),2)</f>
        <v>#DIV/0!</v>
      </c>
      <c r="J14" s="1781" t="s">
        <v>763</v>
      </c>
      <c r="K14"/>
      <c r="L14"/>
      <c r="M14"/>
      <c r="N14"/>
      <c r="O14"/>
      <c r="P14"/>
    </row>
    <row r="15" spans="1:67" ht="15.65" customHeight="1">
      <c r="A15" s="1788"/>
      <c r="B15" s="1791"/>
      <c r="C15" s="209" t="s">
        <v>10</v>
      </c>
      <c r="D15" s="157"/>
      <c r="E15" s="157"/>
      <c r="F15" s="157"/>
      <c r="G15" s="157"/>
      <c r="H15" s="157"/>
      <c r="I15" s="1779"/>
      <c r="J15" s="1782"/>
      <c r="K15"/>
      <c r="L15"/>
      <c r="M15"/>
      <c r="N15"/>
      <c r="O15"/>
      <c r="P15"/>
    </row>
    <row r="16" spans="1:67" ht="15.65" customHeight="1" thickBot="1">
      <c r="A16" s="1788"/>
      <c r="B16" s="1791"/>
      <c r="C16" s="210" t="s">
        <v>11</v>
      </c>
      <c r="D16" s="159" t="e">
        <f>D14/D15</f>
        <v>#DIV/0!</v>
      </c>
      <c r="E16" s="159" t="e">
        <f>E14/E15</f>
        <v>#DIV/0!</v>
      </c>
      <c r="F16" s="159" t="e">
        <f>F14/F15</f>
        <v>#DIV/0!</v>
      </c>
      <c r="G16" s="159" t="e">
        <f>G14/G15</f>
        <v>#DIV/0!</v>
      </c>
      <c r="H16" s="909" t="e">
        <f>H14/H15</f>
        <v>#DIV/0!</v>
      </c>
      <c r="I16" s="1780"/>
      <c r="J16" s="1782"/>
      <c r="K16"/>
      <c r="L16"/>
      <c r="M16"/>
      <c r="N16"/>
      <c r="O16"/>
      <c r="P16"/>
    </row>
    <row r="17" spans="1:16" ht="15.65" customHeight="1">
      <c r="A17" s="1788"/>
      <c r="B17" s="1791"/>
      <c r="C17" s="209" t="s">
        <v>12</v>
      </c>
      <c r="D17" s="157"/>
      <c r="E17" s="157"/>
      <c r="F17" s="157"/>
      <c r="G17" s="157"/>
      <c r="H17" s="157"/>
      <c r="I17" s="1729"/>
      <c r="J17" s="743"/>
      <c r="K17"/>
      <c r="L17"/>
      <c r="M17"/>
      <c r="N17"/>
      <c r="O17"/>
      <c r="P17"/>
    </row>
    <row r="18" spans="1:16" ht="15.65" customHeight="1" thickBot="1">
      <c r="A18" s="1788"/>
      <c r="B18" s="1791"/>
      <c r="C18" s="209" t="s">
        <v>13</v>
      </c>
      <c r="D18" s="157"/>
      <c r="E18" s="157"/>
      <c r="F18" s="157"/>
      <c r="G18" s="157"/>
      <c r="H18" s="172"/>
      <c r="I18" s="1729"/>
      <c r="J18" s="743"/>
      <c r="K18"/>
      <c r="L18"/>
      <c r="M18"/>
      <c r="N18"/>
      <c r="O18"/>
      <c r="P18"/>
    </row>
    <row r="19" spans="1:16" ht="15.65" customHeight="1" thickBot="1">
      <c r="A19" s="1789"/>
      <c r="B19" s="1791"/>
      <c r="C19" s="210" t="s">
        <v>14</v>
      </c>
      <c r="D19" s="159" t="e">
        <f>D17/D18</f>
        <v>#DIV/0!</v>
      </c>
      <c r="E19" s="159" t="e">
        <f>E17/E18</f>
        <v>#DIV/0!</v>
      </c>
      <c r="F19" s="159" t="e">
        <f>F17/F18</f>
        <v>#DIV/0!</v>
      </c>
      <c r="G19" s="747" t="e">
        <f>G17/G18</f>
        <v>#DIV/0!</v>
      </c>
      <c r="H19" s="910" t="e">
        <f>ROUND(H17/H18,2)</f>
        <v>#DIV/0!</v>
      </c>
      <c r="I19" s="1783"/>
      <c r="J19" s="744"/>
      <c r="K19"/>
      <c r="L19"/>
      <c r="M19"/>
      <c r="N19"/>
      <c r="O19"/>
      <c r="P19"/>
    </row>
    <row r="20" spans="1:16" ht="14.5" customHeight="1">
      <c r="A20" s="1784" t="s">
        <v>16</v>
      </c>
      <c r="B20" s="1752"/>
      <c r="C20" s="718" t="s">
        <v>7</v>
      </c>
      <c r="D20" s="739" cm="1">
        <f t="array" ref="D20">SUM(IF($C4:$C19="志願者数",$D4:$D19,0))</f>
        <v>0</v>
      </c>
      <c r="E20" s="739" cm="1">
        <f t="array" ref="E20">SUM(IF($C4:$C19="志願者数",$E4:$E19,0))</f>
        <v>0</v>
      </c>
      <c r="F20" s="739" cm="1">
        <f t="array" ref="F20">SUM(IF($C4:$C19="志願者数",$F4:$F19,0))</f>
        <v>0</v>
      </c>
      <c r="G20" s="739" cm="1">
        <f t="array" ref="G20">SUM(IF($C4:$C19="志願者数",$G4:$G19,0))</f>
        <v>0</v>
      </c>
      <c r="H20" s="750" cm="1">
        <f t="array" ref="H20">SUM(IF($C4:$C19="志願者数",$H4:$H19,0))</f>
        <v>0</v>
      </c>
      <c r="I20" s="163"/>
      <c r="J20" s="725"/>
    </row>
    <row r="21" spans="1:16" ht="14.5" customHeight="1" thickBot="1">
      <c r="A21" s="1751"/>
      <c r="B21" s="1752"/>
      <c r="C21" s="209" t="s">
        <v>8</v>
      </c>
      <c r="D21" s="739" cm="1">
        <f t="array" ref="D21">SUM(IF($C4:$C19="合格者数",$D4:$D19,0))</f>
        <v>0</v>
      </c>
      <c r="E21" s="739" cm="1">
        <f t="array" ref="E21">SUM(IF($C4:$C19="合格者数",$E4:$E19,0))</f>
        <v>0</v>
      </c>
      <c r="F21" s="739" cm="1">
        <f t="array" ref="F21">SUM(IF($C4:$C19="合格者数",$F4:$F19,0))</f>
        <v>0</v>
      </c>
      <c r="G21" s="739" cm="1">
        <f t="array" ref="G21">SUM(IF($C4:$C19="合格者数",$G4:$G19,0))</f>
        <v>0</v>
      </c>
      <c r="H21" s="740" cm="1">
        <f t="array" ref="H21">SUM(IF($C4:$C19="合格者数",$H4:$H19,0))</f>
        <v>0</v>
      </c>
      <c r="I21" s="164"/>
      <c r="J21" s="726"/>
    </row>
    <row r="22" spans="1:16" ht="14.5" customHeight="1">
      <c r="A22" s="1751"/>
      <c r="B22" s="1752"/>
      <c r="C22" s="209" t="s">
        <v>9</v>
      </c>
      <c r="D22" s="739" cm="1">
        <f t="array" ref="D22">SUM(IF($C4:$C19="入学者数",$D4:$D19,0))</f>
        <v>0</v>
      </c>
      <c r="E22" s="739" cm="1">
        <f t="array" ref="E22">SUM(IF($C4:$C19="入学者数",$E4:$E19,0))</f>
        <v>0</v>
      </c>
      <c r="F22" s="739" cm="1">
        <f t="array" ref="F22">SUM(IF($C4:$C19="入学者数",$F4:$F19,0))</f>
        <v>0</v>
      </c>
      <c r="G22" s="739" cm="1">
        <f t="array" ref="G22">SUM(IF($C4:$C19="入学者数",$G4:$G19,0))</f>
        <v>0</v>
      </c>
      <c r="H22" s="740" cm="1">
        <f t="array" ref="H22">SUM(IF($C4:$C19="入学者数",$H4:$H19,0))</f>
        <v>0</v>
      </c>
      <c r="I22" s="1785" t="e">
        <f>AVERAGE(D24:H24)</f>
        <v>#DIV/0!</v>
      </c>
      <c r="J22" s="727"/>
    </row>
    <row r="23" spans="1:16" ht="14.5" customHeight="1">
      <c r="A23" s="1751"/>
      <c r="B23" s="1752"/>
      <c r="C23" s="209" t="s">
        <v>10</v>
      </c>
      <c r="D23" s="739" cm="1">
        <f t="array" ref="D23">SUM(IF($C4:$C19="入学定員",$D4:$D19,0))</f>
        <v>0</v>
      </c>
      <c r="E23" s="739" cm="1">
        <f t="array" ref="E23">SUM(IF($C4:$C19="入学定員",$E4:$E19,0))</f>
        <v>0</v>
      </c>
      <c r="F23" s="739" cm="1">
        <f t="array" ref="F23">SUM(IF($C4:$C19="入学定員",$F4:$F19,0))</f>
        <v>0</v>
      </c>
      <c r="G23" s="739" cm="1">
        <f t="array" ref="G23">SUM(IF($C4:$C19="入学定員",$G4:$G19,0))</f>
        <v>0</v>
      </c>
      <c r="H23" s="740" cm="1">
        <f t="array" ref="H23">SUM(IF($C4:$C19="入学定員",$H4:$H19,0))</f>
        <v>0</v>
      </c>
      <c r="I23" s="1786"/>
      <c r="J23" s="727"/>
    </row>
    <row r="24" spans="1:16" ht="14.5" customHeight="1" thickBot="1">
      <c r="A24" s="1751"/>
      <c r="B24" s="1752"/>
      <c r="C24" s="209" t="s">
        <v>11</v>
      </c>
      <c r="D24" s="741" t="e">
        <f>D22/D23</f>
        <v>#DIV/0!</v>
      </c>
      <c r="E24" s="741" t="e">
        <f>E22/E23</f>
        <v>#DIV/0!</v>
      </c>
      <c r="F24" s="741" t="e">
        <f>F22/F23</f>
        <v>#DIV/0!</v>
      </c>
      <c r="G24" s="741" t="e">
        <f>G22/G23</f>
        <v>#DIV/0!</v>
      </c>
      <c r="H24" s="741" t="e">
        <f>H22/H23</f>
        <v>#DIV/0!</v>
      </c>
      <c r="I24" s="1787"/>
      <c r="J24" s="727"/>
    </row>
    <row r="25" spans="1:16" ht="14.5" customHeight="1">
      <c r="A25" s="1751"/>
      <c r="B25" s="1752"/>
      <c r="C25" s="209" t="s">
        <v>12</v>
      </c>
      <c r="D25" s="739" cm="1">
        <f t="array" ref="D25">SUM(IF($C4:$C19="在籍学生数",$D4:$D19,0))</f>
        <v>0</v>
      </c>
      <c r="E25" s="739" cm="1">
        <f t="array" ref="E25">SUM(IF($C4:$C19="在籍学生数",$E4:$E19,0))</f>
        <v>0</v>
      </c>
      <c r="F25" s="739" cm="1">
        <f t="array" ref="F25">SUM(IF($C4:$C19="在籍学生数",$F4:$F19,0))</f>
        <v>0</v>
      </c>
      <c r="G25" s="739" cm="1">
        <f t="array" ref="G25">SUM(IF($C4:$C19="在籍学生数",$G4:$G19,0))</f>
        <v>0</v>
      </c>
      <c r="H25" s="740" cm="1">
        <f t="array" ref="H25">SUM(IF($C4:$C19="在籍学生数",$H4:$H19,0))</f>
        <v>0</v>
      </c>
      <c r="I25" s="165"/>
      <c r="J25" s="726"/>
    </row>
    <row r="26" spans="1:16" ht="14.5" customHeight="1">
      <c r="A26" s="1751"/>
      <c r="B26" s="1752"/>
      <c r="C26" s="209" t="s">
        <v>13</v>
      </c>
      <c r="D26" s="739" cm="1">
        <f t="array" ref="D26">SUM(IF($C4:$C19="収容定員",$D4:$D19,0))</f>
        <v>0</v>
      </c>
      <c r="E26" s="739" cm="1">
        <f t="array" ref="E26">SUM(IF($C4:$C19="収容定員",$E4:$E19,0))</f>
        <v>0</v>
      </c>
      <c r="F26" s="739" cm="1">
        <f t="array" ref="F26">SUM(IF($C4:$C19="収容定員",$F4:$F19,0))</f>
        <v>0</v>
      </c>
      <c r="G26" s="739" cm="1">
        <f t="array" ref="G26">SUM(IF($C4:$C19="収容定員",$G4:$G19,0))</f>
        <v>0</v>
      </c>
      <c r="H26" s="740" cm="1">
        <f t="array" ref="H26">SUM(IF($C4:$C19="収容定員",$H4:$H19,0))</f>
        <v>0</v>
      </c>
      <c r="I26" s="166"/>
      <c r="J26" s="726"/>
    </row>
    <row r="27" spans="1:16" ht="14.5" customHeight="1" thickBot="1">
      <c r="A27" s="1753"/>
      <c r="B27" s="1754"/>
      <c r="C27" s="211" t="s">
        <v>14</v>
      </c>
      <c r="D27" s="742" t="e">
        <f>D25/D26</f>
        <v>#DIV/0!</v>
      </c>
      <c r="E27" s="742" t="e">
        <f>E25/E26</f>
        <v>#DIV/0!</v>
      </c>
      <c r="F27" s="742" t="e">
        <f>F25/F26</f>
        <v>#DIV/0!</v>
      </c>
      <c r="G27" s="742" t="e">
        <f>G25/G26</f>
        <v>#DIV/0!</v>
      </c>
      <c r="H27" s="742" t="e">
        <f>H25/H26</f>
        <v>#DIV/0!</v>
      </c>
      <c r="I27" s="164"/>
      <c r="J27" s="728"/>
    </row>
    <row r="28" spans="1:16" ht="36" thickBot="1">
      <c r="A28" s="907" t="s">
        <v>0</v>
      </c>
      <c r="B28" s="885" t="s">
        <v>1</v>
      </c>
      <c r="C28" s="714" t="s">
        <v>2</v>
      </c>
      <c r="D28" s="715" t="s">
        <v>697</v>
      </c>
      <c r="E28" s="715" t="s">
        <v>698</v>
      </c>
      <c r="F28" s="715" t="s">
        <v>695</v>
      </c>
      <c r="G28" s="715" t="s">
        <v>696</v>
      </c>
      <c r="H28" s="715" t="s">
        <v>694</v>
      </c>
      <c r="I28" s="716" t="s">
        <v>3</v>
      </c>
      <c r="J28" s="717" t="s">
        <v>4</v>
      </c>
    </row>
    <row r="29" spans="1:16" ht="14.5" customHeight="1" thickBot="1">
      <c r="A29" s="1788" t="s">
        <v>5</v>
      </c>
      <c r="B29" s="1774" t="s">
        <v>6</v>
      </c>
      <c r="C29" s="718" t="s">
        <v>7</v>
      </c>
      <c r="D29" s="168"/>
      <c r="E29" s="168"/>
      <c r="F29" s="168"/>
      <c r="G29" s="168"/>
      <c r="H29" s="168"/>
      <c r="I29" s="1790"/>
      <c r="J29" s="906" t="s">
        <v>764</v>
      </c>
    </row>
    <row r="30" spans="1:16" ht="14.5" customHeight="1" thickBot="1">
      <c r="A30" s="1788"/>
      <c r="B30" s="1774"/>
      <c r="C30" s="209" t="s">
        <v>8</v>
      </c>
      <c r="D30" s="157"/>
      <c r="E30" s="157"/>
      <c r="F30" s="157"/>
      <c r="G30" s="157"/>
      <c r="H30" s="157"/>
      <c r="I30" s="1777"/>
      <c r="J30" s="746" t="s">
        <v>754</v>
      </c>
    </row>
    <row r="31" spans="1:16" ht="14.5" customHeight="1">
      <c r="A31" s="1788"/>
      <c r="B31" s="1774"/>
      <c r="C31" s="209" t="s">
        <v>9</v>
      </c>
      <c r="D31" s="157"/>
      <c r="E31" s="157"/>
      <c r="F31" s="157"/>
      <c r="G31" s="157"/>
      <c r="H31" s="748"/>
      <c r="I31" s="1778" t="e">
        <f>ROUND(AVERAGE(D33:H33),2)</f>
        <v>#DIV/0!</v>
      </c>
      <c r="J31" s="1781" t="s">
        <v>763</v>
      </c>
    </row>
    <row r="32" spans="1:16" ht="14.5" customHeight="1">
      <c r="A32" s="1788"/>
      <c r="B32" s="1774"/>
      <c r="C32" s="209" t="s">
        <v>10</v>
      </c>
      <c r="D32" s="157"/>
      <c r="E32" s="157"/>
      <c r="F32" s="157"/>
      <c r="G32" s="157"/>
      <c r="H32" s="157"/>
      <c r="I32" s="1779"/>
      <c r="J32" s="1782"/>
    </row>
    <row r="33" spans="1:16" ht="14.5" customHeight="1" thickBot="1">
      <c r="A33" s="1788"/>
      <c r="B33" s="1774"/>
      <c r="C33" s="210" t="s">
        <v>11</v>
      </c>
      <c r="D33" s="159" t="e">
        <f>D31/D32</f>
        <v>#DIV/0!</v>
      </c>
      <c r="E33" s="159" t="e">
        <f>E31/E32</f>
        <v>#DIV/0!</v>
      </c>
      <c r="F33" s="159" t="e">
        <f>F31/F32</f>
        <v>#DIV/0!</v>
      </c>
      <c r="G33" s="159" t="e">
        <f>G31/G32</f>
        <v>#DIV/0!</v>
      </c>
      <c r="H33" s="909" t="e">
        <f>H31/H32</f>
        <v>#DIV/0!</v>
      </c>
      <c r="I33" s="1780"/>
      <c r="J33" s="1782"/>
    </row>
    <row r="34" spans="1:16" ht="14.5" customHeight="1">
      <c r="A34" s="1788"/>
      <c r="B34" s="1774"/>
      <c r="C34" s="209" t="s">
        <v>12</v>
      </c>
      <c r="D34" s="157"/>
      <c r="E34" s="157"/>
      <c r="F34" s="157"/>
      <c r="G34" s="157"/>
      <c r="H34" s="157"/>
      <c r="I34" s="1729"/>
      <c r="J34" s="743"/>
    </row>
    <row r="35" spans="1:16" ht="14.5" customHeight="1" thickBot="1">
      <c r="A35" s="1788"/>
      <c r="B35" s="1774"/>
      <c r="C35" s="209" t="s">
        <v>13</v>
      </c>
      <c r="D35" s="157"/>
      <c r="E35" s="157"/>
      <c r="F35" s="157"/>
      <c r="G35" s="157"/>
      <c r="H35" s="172"/>
      <c r="I35" s="1729"/>
      <c r="J35" s="743"/>
    </row>
    <row r="36" spans="1:16" ht="14.5" customHeight="1" thickBot="1">
      <c r="A36" s="1788"/>
      <c r="B36" s="1775"/>
      <c r="C36" s="210" t="s">
        <v>14</v>
      </c>
      <c r="D36" s="159" t="e">
        <f>D34/D35</f>
        <v>#DIV/0!</v>
      </c>
      <c r="E36" s="159" t="e">
        <f>E34/E35</f>
        <v>#DIV/0!</v>
      </c>
      <c r="F36" s="159" t="e">
        <f>F34/F35</f>
        <v>#DIV/0!</v>
      </c>
      <c r="G36" s="747" t="e">
        <f>G34/G35</f>
        <v>#DIV/0!</v>
      </c>
      <c r="H36" s="910" t="e">
        <f>ROUND(H34/H35,2)</f>
        <v>#DIV/0!</v>
      </c>
      <c r="I36" s="1783"/>
      <c r="J36" s="743"/>
    </row>
    <row r="37" spans="1:16" ht="14.5" customHeight="1" thickBot="1">
      <c r="A37" s="1788"/>
      <c r="B37" s="1773" t="s">
        <v>15</v>
      </c>
      <c r="C37" s="209" t="s">
        <v>7</v>
      </c>
      <c r="D37" s="157"/>
      <c r="E37" s="157"/>
      <c r="F37" s="157"/>
      <c r="G37" s="157"/>
      <c r="H37" s="157"/>
      <c r="I37" s="1776"/>
      <c r="J37" s="745" t="s">
        <v>764</v>
      </c>
    </row>
    <row r="38" spans="1:16" ht="14.5" customHeight="1" thickBot="1">
      <c r="A38" s="1788"/>
      <c r="B38" s="1774"/>
      <c r="C38" s="209" t="s">
        <v>8</v>
      </c>
      <c r="D38" s="157"/>
      <c r="E38" s="157"/>
      <c r="F38" s="157"/>
      <c r="G38" s="157"/>
      <c r="H38" s="157"/>
      <c r="I38" s="1777"/>
      <c r="J38" s="746" t="s">
        <v>754</v>
      </c>
    </row>
    <row r="39" spans="1:16" ht="14.5" customHeight="1">
      <c r="A39" s="1788"/>
      <c r="B39" s="1774"/>
      <c r="C39" s="209" t="s">
        <v>9</v>
      </c>
      <c r="D39" s="157"/>
      <c r="E39" s="157"/>
      <c r="F39" s="157"/>
      <c r="G39" s="157"/>
      <c r="H39" s="748"/>
      <c r="I39" s="1778" t="e">
        <f>ROUND(AVERAGE(D41:H41),2)</f>
        <v>#DIV/0!</v>
      </c>
      <c r="J39" s="1781" t="s">
        <v>763</v>
      </c>
      <c r="K39"/>
      <c r="L39"/>
      <c r="M39"/>
      <c r="N39"/>
      <c r="O39"/>
      <c r="P39"/>
    </row>
    <row r="40" spans="1:16" ht="14.5" customHeight="1">
      <c r="A40" s="1788"/>
      <c r="B40" s="1774"/>
      <c r="C40" s="209" t="s">
        <v>10</v>
      </c>
      <c r="D40" s="157"/>
      <c r="E40" s="157"/>
      <c r="F40" s="157"/>
      <c r="G40" s="157"/>
      <c r="H40" s="157"/>
      <c r="I40" s="1779"/>
      <c r="J40" s="1782"/>
      <c r="K40"/>
      <c r="L40"/>
      <c r="M40"/>
      <c r="N40"/>
      <c r="O40"/>
      <c r="P40"/>
    </row>
    <row r="41" spans="1:16" ht="14.5" customHeight="1" thickBot="1">
      <c r="A41" s="1788"/>
      <c r="B41" s="1774"/>
      <c r="C41" s="210" t="s">
        <v>11</v>
      </c>
      <c r="D41" s="159" t="e">
        <f>D39/D40</f>
        <v>#DIV/0!</v>
      </c>
      <c r="E41" s="159" t="e">
        <f>E39/E40</f>
        <v>#DIV/0!</v>
      </c>
      <c r="F41" s="159" t="e">
        <f>F39/F40</f>
        <v>#DIV/0!</v>
      </c>
      <c r="G41" s="159" t="e">
        <f>G39/G40</f>
        <v>#DIV/0!</v>
      </c>
      <c r="H41" s="909" t="e">
        <f>H39/H40</f>
        <v>#DIV/0!</v>
      </c>
      <c r="I41" s="1780"/>
      <c r="J41" s="1782"/>
      <c r="K41"/>
      <c r="L41"/>
      <c r="M41"/>
      <c r="N41"/>
      <c r="O41"/>
      <c r="P41"/>
    </row>
    <row r="42" spans="1:16" ht="14.5" customHeight="1">
      <c r="A42" s="1788"/>
      <c r="B42" s="1774"/>
      <c r="C42" s="209" t="s">
        <v>12</v>
      </c>
      <c r="D42" s="157"/>
      <c r="E42" s="157"/>
      <c r="F42" s="157"/>
      <c r="G42" s="157"/>
      <c r="H42" s="157"/>
      <c r="I42" s="1729"/>
      <c r="J42" s="743"/>
      <c r="K42"/>
      <c r="L42"/>
      <c r="M42"/>
      <c r="N42"/>
      <c r="O42"/>
      <c r="P42"/>
    </row>
    <row r="43" spans="1:16" ht="14.5" customHeight="1" thickBot="1">
      <c r="A43" s="1788"/>
      <c r="B43" s="1774"/>
      <c r="C43" s="209" t="s">
        <v>13</v>
      </c>
      <c r="D43" s="157"/>
      <c r="E43" s="157"/>
      <c r="F43" s="157"/>
      <c r="G43" s="157"/>
      <c r="H43" s="172"/>
      <c r="I43" s="1729"/>
      <c r="J43" s="743"/>
      <c r="K43"/>
      <c r="L43"/>
      <c r="M43"/>
      <c r="N43"/>
      <c r="O43"/>
      <c r="P43"/>
    </row>
    <row r="44" spans="1:16" ht="14.5" customHeight="1" thickBot="1">
      <c r="A44" s="1789"/>
      <c r="B44" s="1775"/>
      <c r="C44" s="210" t="s">
        <v>14</v>
      </c>
      <c r="D44" s="159" t="e">
        <f>D42/D43</f>
        <v>#DIV/0!</v>
      </c>
      <c r="E44" s="159" t="e">
        <f>E42/E43</f>
        <v>#DIV/0!</v>
      </c>
      <c r="F44" s="159" t="e">
        <f>F42/F43</f>
        <v>#DIV/0!</v>
      </c>
      <c r="G44" s="747" t="e">
        <f>G42/G43</f>
        <v>#DIV/0!</v>
      </c>
      <c r="H44" s="910" t="e">
        <f>ROUND(H42/H43,2)</f>
        <v>#DIV/0!</v>
      </c>
      <c r="I44" s="1783"/>
      <c r="J44" s="744"/>
      <c r="K44"/>
      <c r="L44"/>
      <c r="M44"/>
      <c r="N44"/>
      <c r="O44"/>
      <c r="P44"/>
    </row>
    <row r="45" spans="1:16" ht="14.5" customHeight="1">
      <c r="A45" s="1784" t="s">
        <v>16</v>
      </c>
      <c r="B45" s="1752"/>
      <c r="C45" s="718" t="s">
        <v>7</v>
      </c>
      <c r="D45" s="739" cm="1">
        <f t="array" ref="D45">SUM(IF($C29:$C44="志願者数",$D29:$D44,0))</f>
        <v>0</v>
      </c>
      <c r="E45" s="739" cm="1">
        <f t="array" ref="E45">SUM(IF($C29:$C44="志願者数",$E29:$E44,0))</f>
        <v>0</v>
      </c>
      <c r="F45" s="739" cm="1">
        <f t="array" ref="F45">SUM(IF($C29:$C44="志願者数",$F29:$F44,0))</f>
        <v>0</v>
      </c>
      <c r="G45" s="739" cm="1">
        <f t="array" ref="G45">SUM(IF($C29:$C44="志願者数",$G29:$G44,0))</f>
        <v>0</v>
      </c>
      <c r="H45" s="750" cm="1">
        <f t="array" ref="H45">SUM(IF($C29:$C44="志願者数",$H29:$H44,0))</f>
        <v>0</v>
      </c>
      <c r="I45" s="163"/>
      <c r="J45" s="725"/>
    </row>
    <row r="46" spans="1:16" ht="14.5" customHeight="1" thickBot="1">
      <c r="A46" s="1751"/>
      <c r="B46" s="1752"/>
      <c r="C46" s="209" t="s">
        <v>8</v>
      </c>
      <c r="D46" s="739" cm="1">
        <f t="array" ref="D46">SUM(IF($C29:$C44="合格者数",$D29:$D44,0))</f>
        <v>0</v>
      </c>
      <c r="E46" s="739" cm="1">
        <f t="array" ref="E46">SUM(IF($C29:$C44="合格者数",$E29:$E44,0))</f>
        <v>0</v>
      </c>
      <c r="F46" s="739" cm="1">
        <f t="array" ref="F46">SUM(IF($C29:$C44="合格者数",$F29:$F44,0))</f>
        <v>0</v>
      </c>
      <c r="G46" s="739" cm="1">
        <f t="array" ref="G46">SUM(IF($C29:$C44="合格者数",$G29:$G44,0))</f>
        <v>0</v>
      </c>
      <c r="H46" s="740" cm="1">
        <f t="array" ref="H46">SUM(IF($C29:$C44="合格者数",$H29:$H44,0))</f>
        <v>0</v>
      </c>
      <c r="I46" s="164"/>
      <c r="J46" s="726"/>
    </row>
    <row r="47" spans="1:16" ht="14.5" customHeight="1">
      <c r="A47" s="1751"/>
      <c r="B47" s="1752"/>
      <c r="C47" s="209" t="s">
        <v>9</v>
      </c>
      <c r="D47" s="739" cm="1">
        <f t="array" ref="D47">SUM(IF($C29:$C44="入学者数",$D29:$D44,0))</f>
        <v>0</v>
      </c>
      <c r="E47" s="739" cm="1">
        <f t="array" ref="E47">SUM(IF($C29:$C44="入学者数",$E29:$E44,0))</f>
        <v>0</v>
      </c>
      <c r="F47" s="739" cm="1">
        <f t="array" ref="F47">SUM(IF($C29:$C44="入学者数",$F29:$F44,0))</f>
        <v>0</v>
      </c>
      <c r="G47" s="739" cm="1">
        <f t="array" ref="G47">SUM(IF($C29:$C44="入学者数",$G29:$G44,0))</f>
        <v>0</v>
      </c>
      <c r="H47" s="740" cm="1">
        <f t="array" ref="H47">SUM(IF($C29:$C44="入学者数",$H29:$H44,0))</f>
        <v>0</v>
      </c>
      <c r="I47" s="1755" t="e">
        <f>AVERAGE(D49:H49)</f>
        <v>#DIV/0!</v>
      </c>
      <c r="J47" s="727"/>
    </row>
    <row r="48" spans="1:16" ht="14.5" customHeight="1">
      <c r="A48" s="1751"/>
      <c r="B48" s="1752"/>
      <c r="C48" s="209" t="s">
        <v>10</v>
      </c>
      <c r="D48" s="739" cm="1">
        <f t="array" ref="D48">SUM(IF($C29:$C44="入学定員",$D29:$D44,0))</f>
        <v>0</v>
      </c>
      <c r="E48" s="739" cm="1">
        <f t="array" ref="E48">SUM(IF($C29:$C44="入学定員",$E29:$E44,0))</f>
        <v>0</v>
      </c>
      <c r="F48" s="739" cm="1">
        <f t="array" ref="F48">SUM(IF($C29:$C44="入学定員",$F29:$F44,0))</f>
        <v>0</v>
      </c>
      <c r="G48" s="739" cm="1">
        <f t="array" ref="G48">SUM(IF($C29:$C44="入学定員",$G29:$G44,0))</f>
        <v>0</v>
      </c>
      <c r="H48" s="740" cm="1">
        <f t="array" ref="H48">SUM(IF($C29:$C44="入学定員",$H29:$H44,0))</f>
        <v>0</v>
      </c>
      <c r="I48" s="1756"/>
      <c r="J48" s="727"/>
    </row>
    <row r="49" spans="1:15" ht="14.5" customHeight="1" thickBot="1">
      <c r="A49" s="1751"/>
      <c r="B49" s="1752"/>
      <c r="C49" s="209" t="s">
        <v>11</v>
      </c>
      <c r="D49" s="741" t="e">
        <f>D47/D48</f>
        <v>#DIV/0!</v>
      </c>
      <c r="E49" s="741" t="e">
        <f>E47/E48</f>
        <v>#DIV/0!</v>
      </c>
      <c r="F49" s="741" t="e">
        <f>F47/F48</f>
        <v>#DIV/0!</v>
      </c>
      <c r="G49" s="741" t="e">
        <f>G47/G48</f>
        <v>#DIV/0!</v>
      </c>
      <c r="H49" s="895" t="e">
        <f>H47/H48</f>
        <v>#DIV/0!</v>
      </c>
      <c r="I49" s="1757"/>
      <c r="J49" s="727"/>
    </row>
    <row r="50" spans="1:15" ht="14.5" customHeight="1">
      <c r="A50" s="1751"/>
      <c r="B50" s="1752"/>
      <c r="C50" s="209" t="s">
        <v>12</v>
      </c>
      <c r="D50" s="739" cm="1">
        <f t="array" ref="D50">SUM(IF($C29:$C44="在籍学生数",$D29:$D44,0))</f>
        <v>0</v>
      </c>
      <c r="E50" s="739" cm="1">
        <f t="array" ref="E50">SUM(IF($C29:$C44="在籍学生数",$E29:$E44,0))</f>
        <v>0</v>
      </c>
      <c r="F50" s="739" cm="1">
        <f t="array" ref="F50">SUM(IF($C29:$C44="在籍学生数",$F29:$F44,0))</f>
        <v>0</v>
      </c>
      <c r="G50" s="739" cm="1">
        <f t="array" ref="G50">SUM(IF($C29:$C44="在籍学生数",$G29:$G44,0))</f>
        <v>0</v>
      </c>
      <c r="H50" s="740" cm="1">
        <f t="array" ref="H50">SUM(IF($C29:$C44="在籍学生数",$H29:$H44,0))</f>
        <v>0</v>
      </c>
      <c r="I50" s="165"/>
      <c r="J50" s="726"/>
    </row>
    <row r="51" spans="1:15" ht="14.5" customHeight="1" thickBot="1">
      <c r="A51" s="1751"/>
      <c r="B51" s="1752"/>
      <c r="C51" s="209" t="s">
        <v>13</v>
      </c>
      <c r="D51" s="739" cm="1">
        <f t="array" ref="D51">SUM(IF($C29:$C44="収容定員",$D29:$D44,0))</f>
        <v>0</v>
      </c>
      <c r="E51" s="739" cm="1">
        <f t="array" ref="E51">SUM(IF($C29:$C44="収容定員",$E29:$E44,0))</f>
        <v>0</v>
      </c>
      <c r="F51" s="739" cm="1">
        <f t="array" ref="F51">SUM(IF($C29:$C44="収容定員",$F29:$F44,0))</f>
        <v>0</v>
      </c>
      <c r="G51" s="739" cm="1">
        <f t="array" ref="G51">SUM(IF($C29:$C44="収容定員",$G29:$G44,0))</f>
        <v>0</v>
      </c>
      <c r="H51" s="898" cm="1">
        <f t="array" ref="H51">SUM(IF($C29:$C44="収容定員",$H29:$H44,0))</f>
        <v>0</v>
      </c>
      <c r="I51" s="166"/>
      <c r="J51" s="726"/>
    </row>
    <row r="52" spans="1:15" ht="14.5" customHeight="1" thickBot="1">
      <c r="A52" s="1753"/>
      <c r="B52" s="1754"/>
      <c r="C52" s="211" t="s">
        <v>14</v>
      </c>
      <c r="D52" s="742" t="e">
        <f>D50/D51</f>
        <v>#DIV/0!</v>
      </c>
      <c r="E52" s="742" t="e">
        <f>E50/E51</f>
        <v>#DIV/0!</v>
      </c>
      <c r="F52" s="742" t="e">
        <f>F50/F51</f>
        <v>#DIV/0!</v>
      </c>
      <c r="G52" s="896" t="e">
        <f>G50/G51</f>
        <v>#DIV/0!</v>
      </c>
      <c r="H52" s="899" t="e">
        <f>H50/H51</f>
        <v>#DIV/0!</v>
      </c>
      <c r="I52" s="897"/>
      <c r="J52" s="728"/>
    </row>
    <row r="53" spans="1:15" s="894" customFormat="1" ht="10" thickBot="1">
      <c r="A53" s="1749"/>
      <c r="B53" s="1750"/>
      <c r="C53" s="887"/>
      <c r="D53" s="888"/>
      <c r="E53" s="888"/>
      <c r="F53" s="889"/>
      <c r="G53" s="888"/>
      <c r="H53" s="888"/>
      <c r="I53" s="890"/>
      <c r="J53" s="891"/>
      <c r="K53" s="892"/>
      <c r="L53" s="892"/>
      <c r="M53" s="892"/>
      <c r="N53" s="893"/>
    </row>
    <row r="54" spans="1:15" ht="14.5" customHeight="1">
      <c r="A54" s="1751" t="s">
        <v>815</v>
      </c>
      <c r="B54" s="1752"/>
      <c r="C54" s="718" t="s">
        <v>7</v>
      </c>
      <c r="D54" s="886"/>
      <c r="E54" s="886"/>
      <c r="F54" s="886"/>
      <c r="G54" s="886"/>
      <c r="H54" s="750"/>
      <c r="I54" s="166"/>
      <c r="J54" s="726"/>
    </row>
    <row r="55" spans="1:15" ht="14.5" customHeight="1" thickBot="1">
      <c r="A55" s="1751"/>
      <c r="B55" s="1752"/>
      <c r="C55" s="209" t="s">
        <v>8</v>
      </c>
      <c r="D55" s="739"/>
      <c r="E55" s="739"/>
      <c r="F55" s="739"/>
      <c r="G55" s="739"/>
      <c r="H55" s="740"/>
      <c r="I55" s="164"/>
      <c r="J55" s="726"/>
    </row>
    <row r="56" spans="1:15" ht="14.5" customHeight="1">
      <c r="A56" s="1751"/>
      <c r="B56" s="1752"/>
      <c r="C56" s="209" t="s">
        <v>9</v>
      </c>
      <c r="D56" s="739"/>
      <c r="E56" s="739"/>
      <c r="F56" s="739"/>
      <c r="G56" s="739"/>
      <c r="H56" s="740"/>
      <c r="I56" s="1755" t="e">
        <f>AVERAGE(D58:H58)</f>
        <v>#DIV/0!</v>
      </c>
      <c r="J56" s="727"/>
    </row>
    <row r="57" spans="1:15" ht="14.5" customHeight="1">
      <c r="A57" s="1751"/>
      <c r="B57" s="1752"/>
      <c r="C57" s="209" t="s">
        <v>10</v>
      </c>
      <c r="D57" s="739"/>
      <c r="E57" s="739"/>
      <c r="F57" s="739"/>
      <c r="G57" s="739"/>
      <c r="H57" s="740"/>
      <c r="I57" s="1756"/>
      <c r="J57" s="727"/>
    </row>
    <row r="58" spans="1:15" ht="14.5" customHeight="1" thickBot="1">
      <c r="A58" s="1751"/>
      <c r="B58" s="1752"/>
      <c r="C58" s="209" t="s">
        <v>11</v>
      </c>
      <c r="D58" s="741"/>
      <c r="E58" s="741"/>
      <c r="F58" s="741"/>
      <c r="G58" s="741"/>
      <c r="H58" s="895"/>
      <c r="I58" s="1757"/>
      <c r="J58" s="727"/>
    </row>
    <row r="59" spans="1:15" ht="14.5" customHeight="1">
      <c r="A59" s="1751"/>
      <c r="B59" s="1752"/>
      <c r="C59" s="209" t="s">
        <v>12</v>
      </c>
      <c r="D59" s="739"/>
      <c r="E59" s="739"/>
      <c r="F59" s="739"/>
      <c r="G59" s="739"/>
      <c r="H59" s="740"/>
      <c r="I59" s="165"/>
      <c r="J59" s="726"/>
    </row>
    <row r="60" spans="1:15" ht="14.5" customHeight="1" thickBot="1">
      <c r="A60" s="1751"/>
      <c r="B60" s="1752"/>
      <c r="C60" s="209" t="s">
        <v>13</v>
      </c>
      <c r="D60" s="739"/>
      <c r="E60" s="739"/>
      <c r="F60" s="739"/>
      <c r="G60" s="739"/>
      <c r="H60" s="898"/>
      <c r="I60" s="166"/>
      <c r="J60" s="726"/>
    </row>
    <row r="61" spans="1:15" ht="14.5" customHeight="1" thickBot="1">
      <c r="A61" s="1753"/>
      <c r="B61" s="1754"/>
      <c r="C61" s="211" t="s">
        <v>14</v>
      </c>
      <c r="D61" s="742"/>
      <c r="E61" s="742"/>
      <c r="F61" s="742"/>
      <c r="G61" s="896"/>
      <c r="H61" s="899"/>
      <c r="I61" s="897"/>
      <c r="J61" s="728"/>
    </row>
    <row r="62" spans="1:15">
      <c r="A62" s="156"/>
      <c r="B62" s="156"/>
      <c r="C62" s="156"/>
      <c r="D62" s="156"/>
      <c r="E62" s="156"/>
      <c r="F62" s="156"/>
      <c r="G62" s="156"/>
      <c r="H62" s="156"/>
      <c r="I62" s="156"/>
      <c r="J62" s="156"/>
      <c r="O62" s="2"/>
    </row>
    <row r="63" spans="1:15" ht="13.5" thickBot="1">
      <c r="A63" s="202" t="s">
        <v>804</v>
      </c>
      <c r="B63" s="202"/>
      <c r="C63" s="202"/>
      <c r="D63" s="156"/>
      <c r="E63" s="156"/>
      <c r="F63" s="156"/>
      <c r="G63" s="156"/>
      <c r="H63" s="156"/>
      <c r="I63" s="156"/>
      <c r="J63" s="156"/>
    </row>
    <row r="64" spans="1:15" s="202" customFormat="1" ht="61.5" customHeight="1" thickBot="1">
      <c r="A64" s="823" t="s">
        <v>0</v>
      </c>
      <c r="B64" s="824" t="s">
        <v>1</v>
      </c>
      <c r="C64" s="825" t="s">
        <v>2</v>
      </c>
      <c r="D64" s="715" t="s">
        <v>697</v>
      </c>
      <c r="E64" s="715" t="s">
        <v>698</v>
      </c>
      <c r="F64" s="715" t="s">
        <v>695</v>
      </c>
      <c r="G64" s="715" t="s">
        <v>696</v>
      </c>
      <c r="H64" s="715" t="s">
        <v>694</v>
      </c>
      <c r="I64" s="1758" t="s">
        <v>4</v>
      </c>
      <c r="J64" s="1759"/>
      <c r="K64" s="857"/>
      <c r="L64" s="857"/>
      <c r="M64" s="857"/>
      <c r="N64" s="857"/>
    </row>
    <row r="65" spans="1:14" ht="14.15" customHeight="1">
      <c r="A65" s="1760" t="s">
        <v>805</v>
      </c>
      <c r="B65" s="1763" t="s">
        <v>806</v>
      </c>
      <c r="C65" s="212" t="s">
        <v>17</v>
      </c>
      <c r="D65" s="826"/>
      <c r="E65" s="826"/>
      <c r="F65" s="827"/>
      <c r="G65" s="826"/>
      <c r="H65" s="828"/>
      <c r="I65" s="1766"/>
      <c r="J65" s="1767"/>
      <c r="K65" s="3"/>
      <c r="L65" s="3"/>
      <c r="M65" s="3"/>
      <c r="N65" s="3"/>
    </row>
    <row r="66" spans="1:14" ht="14.15" customHeight="1">
      <c r="A66" s="1761"/>
      <c r="B66" s="1764"/>
      <c r="C66" s="213" t="s">
        <v>18</v>
      </c>
      <c r="D66" s="829"/>
      <c r="E66" s="829"/>
      <c r="F66" s="830"/>
      <c r="G66" s="829"/>
      <c r="H66" s="831"/>
      <c r="I66" s="1745"/>
      <c r="J66" s="1746"/>
      <c r="K66" s="3"/>
      <c r="L66" s="3"/>
      <c r="M66" s="3"/>
      <c r="N66" s="3"/>
    </row>
    <row r="67" spans="1:14" ht="14.15" customHeight="1">
      <c r="A67" s="1761"/>
      <c r="B67" s="1764"/>
      <c r="C67" s="214" t="s">
        <v>19</v>
      </c>
      <c r="D67" s="833"/>
      <c r="E67" s="833"/>
      <c r="F67" s="834"/>
      <c r="G67" s="833"/>
      <c r="H67" s="835"/>
      <c r="I67" s="1745"/>
      <c r="J67" s="1746"/>
      <c r="K67" s="2"/>
      <c r="L67" s="2"/>
      <c r="M67" s="2"/>
      <c r="N67" s="3"/>
    </row>
    <row r="68" spans="1:14" ht="14.15" customHeight="1">
      <c r="A68" s="1761"/>
      <c r="B68" s="1764"/>
      <c r="C68" s="836" t="s">
        <v>20</v>
      </c>
      <c r="D68" s="168"/>
      <c r="E68" s="168"/>
      <c r="F68" s="837"/>
      <c r="G68" s="168"/>
      <c r="H68" s="838"/>
      <c r="I68" s="1745"/>
      <c r="J68" s="1746"/>
      <c r="K68" s="2"/>
      <c r="L68" s="2"/>
      <c r="M68" s="2"/>
      <c r="N68" s="3"/>
    </row>
    <row r="69" spans="1:14" ht="14.15" customHeight="1">
      <c r="A69" s="1761"/>
      <c r="B69" s="1764"/>
      <c r="C69" s="839" t="s">
        <v>21</v>
      </c>
      <c r="D69" s="172"/>
      <c r="E69" s="172"/>
      <c r="F69" s="172"/>
      <c r="G69" s="172"/>
      <c r="H69" s="840"/>
      <c r="I69" s="1745"/>
      <c r="J69" s="1746"/>
      <c r="K69" s="2"/>
      <c r="L69" s="2"/>
      <c r="M69" s="2"/>
      <c r="N69" s="3"/>
    </row>
    <row r="70" spans="1:14" ht="14.15" customHeight="1">
      <c r="A70" s="1761"/>
      <c r="B70" s="1765"/>
      <c r="C70" s="215" t="s">
        <v>22</v>
      </c>
      <c r="D70" s="841"/>
      <c r="E70" s="841"/>
      <c r="F70" s="842"/>
      <c r="G70" s="841"/>
      <c r="H70" s="843"/>
      <c r="I70" s="1768"/>
      <c r="J70" s="1769"/>
      <c r="K70" s="2"/>
      <c r="L70" s="2"/>
      <c r="M70" s="2"/>
      <c r="N70" s="3"/>
    </row>
    <row r="71" spans="1:14" ht="14.15" customHeight="1">
      <c r="A71" s="1761"/>
      <c r="B71" s="1764" t="s">
        <v>807</v>
      </c>
      <c r="C71" s="214" t="s">
        <v>17</v>
      </c>
      <c r="D71" s="833"/>
      <c r="E71" s="833"/>
      <c r="F71" s="834"/>
      <c r="G71" s="833"/>
      <c r="H71" s="835"/>
      <c r="I71" s="1771"/>
      <c r="J71" s="1772"/>
      <c r="K71" s="3"/>
      <c r="L71" s="3"/>
      <c r="M71" s="3"/>
      <c r="N71" s="3"/>
    </row>
    <row r="72" spans="1:14" ht="14.15" customHeight="1">
      <c r="A72" s="1761"/>
      <c r="B72" s="1764"/>
      <c r="C72" s="836" t="s">
        <v>18</v>
      </c>
      <c r="D72" s="168"/>
      <c r="E72" s="168"/>
      <c r="F72" s="837"/>
      <c r="G72" s="168"/>
      <c r="H72" s="838"/>
      <c r="I72" s="1745"/>
      <c r="J72" s="1746"/>
      <c r="K72" s="3"/>
      <c r="L72" s="3"/>
      <c r="M72" s="3"/>
      <c r="N72" s="3"/>
    </row>
    <row r="73" spans="1:14" ht="14.15" customHeight="1">
      <c r="A73" s="1761"/>
      <c r="B73" s="1764"/>
      <c r="C73" s="839" t="s">
        <v>19</v>
      </c>
      <c r="D73" s="172"/>
      <c r="E73" s="172"/>
      <c r="F73" s="844"/>
      <c r="G73" s="172"/>
      <c r="H73" s="840"/>
      <c r="I73" s="1745"/>
      <c r="J73" s="1746"/>
      <c r="K73" s="2"/>
      <c r="L73" s="2"/>
      <c r="M73" s="2"/>
      <c r="N73" s="3"/>
    </row>
    <row r="74" spans="1:14" ht="14.15" customHeight="1">
      <c r="A74" s="1761"/>
      <c r="B74" s="1764"/>
      <c r="C74" s="215" t="s">
        <v>20</v>
      </c>
      <c r="D74" s="841"/>
      <c r="E74" s="841"/>
      <c r="F74" s="842"/>
      <c r="G74" s="841"/>
      <c r="H74" s="843"/>
      <c r="I74" s="1745"/>
      <c r="J74" s="1746"/>
      <c r="K74" s="2"/>
      <c r="L74" s="2"/>
      <c r="M74" s="2"/>
      <c r="N74" s="3"/>
    </row>
    <row r="75" spans="1:14" ht="14.15" customHeight="1">
      <c r="A75" s="1761"/>
      <c r="B75" s="1764"/>
      <c r="C75" s="216" t="s">
        <v>21</v>
      </c>
      <c r="D75" s="845"/>
      <c r="E75" s="845"/>
      <c r="F75" s="845"/>
      <c r="G75" s="845"/>
      <c r="H75" s="846"/>
      <c r="I75" s="1745"/>
      <c r="J75" s="1746"/>
      <c r="K75" s="2"/>
      <c r="L75" s="2"/>
      <c r="M75" s="2"/>
      <c r="N75" s="3"/>
    </row>
    <row r="76" spans="1:14" ht="14.15" customHeight="1" thickBot="1">
      <c r="A76" s="1762"/>
      <c r="B76" s="1770"/>
      <c r="C76" s="217" t="s">
        <v>22</v>
      </c>
      <c r="D76" s="847"/>
      <c r="E76" s="847"/>
      <c r="F76" s="848"/>
      <c r="G76" s="847"/>
      <c r="H76" s="849"/>
      <c r="I76" s="1747"/>
      <c r="J76" s="1748"/>
      <c r="K76" s="2"/>
      <c r="L76" s="2"/>
      <c r="M76" s="2"/>
      <c r="N76" s="3"/>
    </row>
    <row r="77" spans="1:14" ht="14.15" customHeight="1" thickBot="1">
      <c r="A77" s="207"/>
      <c r="B77" s="208"/>
      <c r="C77" s="218"/>
      <c r="D77" s="173"/>
      <c r="E77" s="173"/>
      <c r="F77" s="174"/>
      <c r="G77" s="173"/>
      <c r="H77" s="175"/>
      <c r="I77" s="850"/>
      <c r="J77" s="851"/>
      <c r="K77" s="2"/>
      <c r="L77" s="2"/>
      <c r="M77" s="2"/>
      <c r="N77" s="3"/>
    </row>
    <row r="78" spans="1:14" ht="14.15" customHeight="1">
      <c r="A78" s="1735" t="s">
        <v>23</v>
      </c>
      <c r="B78" s="1736"/>
      <c r="C78" s="212" t="s">
        <v>17</v>
      </c>
      <c r="D78" s="160">
        <f t="array" ref="D78">SUM(IF($C65:$C77="入学者数（２年次）",$D65:$D77,0))</f>
        <v>0</v>
      </c>
      <c r="E78" s="160">
        <f t="array" ref="E78">SUM(IF($C65:$C77="入学者数（２年次）",$E65:$E77,0))</f>
        <v>0</v>
      </c>
      <c r="F78" s="160">
        <f t="array" ref="F78">SUM(IF($C65:$C77="入学者数（２年次）",$F65:$F77,0))</f>
        <v>0</v>
      </c>
      <c r="G78" s="160">
        <f t="array" ref="G78">SUM(IF($C65:$C77="入学者数（２年次）",$G65:$G77,0))</f>
        <v>0</v>
      </c>
      <c r="H78" s="160">
        <f t="array" ref="H78">SUM(IF($C65:$C77="入学者数（２年次）",$H65:$H77,0))</f>
        <v>0</v>
      </c>
      <c r="I78" s="855"/>
      <c r="J78" s="170"/>
      <c r="K78" s="2"/>
      <c r="L78" s="2"/>
      <c r="M78" s="2"/>
      <c r="N78" s="2"/>
    </row>
    <row r="79" spans="1:14" ht="14.15" customHeight="1">
      <c r="A79" s="1737"/>
      <c r="B79" s="1738"/>
      <c r="C79" s="213" t="s">
        <v>18</v>
      </c>
      <c r="D79" s="176">
        <f t="array" ref="D79">SUM(IF($C65:$C77="入学定員（２年次）",$D65:$D77,0))</f>
        <v>0</v>
      </c>
      <c r="E79" s="176">
        <f t="array" ref="E79">SUM(IF($C65:$C77="入学定員（２年次）",$E65:$E77,0))</f>
        <v>0</v>
      </c>
      <c r="F79" s="176">
        <f t="array" ref="F79">SUM(IF($C65:$C77="入学定員（２年次）",$F65:$F77,0))</f>
        <v>0</v>
      </c>
      <c r="G79" s="176">
        <f t="array" ref="G79">SUM(IF($C65:$C77="入学定員（２年次）",$G65:$G77,0))</f>
        <v>0</v>
      </c>
      <c r="H79" s="177">
        <f t="array" ref="H79">SUM(IF($C65:$C77="入学定員（２年次）",$H65:$H77,0))</f>
        <v>0</v>
      </c>
      <c r="I79" s="855"/>
      <c r="J79" s="170"/>
      <c r="K79" s="2"/>
      <c r="L79" s="2"/>
      <c r="M79" s="2"/>
      <c r="N79" s="2"/>
    </row>
    <row r="80" spans="1:14" ht="14.15" customHeight="1">
      <c r="A80" s="1737"/>
      <c r="B80" s="1738"/>
      <c r="C80" s="214" t="s">
        <v>19</v>
      </c>
      <c r="D80" s="178">
        <f t="array" ref="D80">SUM(IF($C65:$C77="入学者数（３年次）",$D65:$D77,0))</f>
        <v>0</v>
      </c>
      <c r="E80" s="178">
        <f t="array" ref="E80">SUM(IF($C65:$C77="入学者数（３年次）",$E65:$E77,0))</f>
        <v>0</v>
      </c>
      <c r="F80" s="178">
        <f t="array" ref="F80">SUM(IF($C65:$C77="入学者数（３年次）",$F65:$F77,0))</f>
        <v>0</v>
      </c>
      <c r="G80" s="178">
        <f t="array" ref="G80">SUM(IF($C65:$C77="入学者数（３年次）",$G65:$G77,0))</f>
        <v>0</v>
      </c>
      <c r="H80" s="179">
        <f t="array" ref="H80">SUM(IF($C65:$C77="入学者数（３年次）",$H65:$H77,0))</f>
        <v>0</v>
      </c>
      <c r="I80" s="855"/>
      <c r="J80" s="170"/>
      <c r="K80" s="2"/>
      <c r="L80" s="2"/>
      <c r="M80" s="2"/>
      <c r="N80" s="2"/>
    </row>
    <row r="81" spans="1:16" ht="14.15" customHeight="1">
      <c r="A81" s="1737"/>
      <c r="B81" s="1738"/>
      <c r="C81" s="215" t="s">
        <v>20</v>
      </c>
      <c r="D81" s="180">
        <f t="array" ref="D81">SUM(IF($C65:$C77="入学定員（３年次）",$D65:$D77,0))</f>
        <v>0</v>
      </c>
      <c r="E81" s="180">
        <f t="array" ref="E81">SUM(IF($C65:$C77="入学定員（３年次）",$E65:$E77,0))</f>
        <v>0</v>
      </c>
      <c r="F81" s="180">
        <f t="array" ref="F81">SUM(IF($C65:$C77="入学定員（３年次）",$F65:$F77,0))</f>
        <v>0</v>
      </c>
      <c r="G81" s="180">
        <f t="array" ref="G81">SUM(IF($C65:$C77="入学定員（３年次）",$G65:$G77,0))</f>
        <v>0</v>
      </c>
      <c r="H81" s="181">
        <f t="array" ref="H81">SUM(IF($C65:$C77="入学定員（３年次）",$H65:$H77,0))</f>
        <v>0</v>
      </c>
      <c r="I81" s="855"/>
      <c r="J81" s="170"/>
      <c r="K81" s="2"/>
      <c r="L81" s="2"/>
      <c r="M81" s="2"/>
      <c r="N81" s="2"/>
    </row>
    <row r="82" spans="1:16" ht="14.15" customHeight="1">
      <c r="A82" s="1737"/>
      <c r="B82" s="1738"/>
      <c r="C82" s="216" t="s">
        <v>21</v>
      </c>
      <c r="D82" s="182">
        <f t="array" ref="D82">SUM(IF($C65:$C77="入学者数（４年次）",$D65:$D77,0))</f>
        <v>0</v>
      </c>
      <c r="E82" s="182">
        <f t="array" ref="E82">SUM(IF($C65:$C77="入学者数（４年次）",$E65:$E77,0))</f>
        <v>0</v>
      </c>
      <c r="F82" s="182">
        <f t="array" ref="F82">SUM(IF($C65:$C77="入学者数（４年次）",$F65:$F77,0))</f>
        <v>0</v>
      </c>
      <c r="G82" s="182">
        <f t="array" ref="G82">SUM(IF($C65:$C77="入学者数（４年次）",$G65:$G77,0))</f>
        <v>0</v>
      </c>
      <c r="H82" s="183">
        <f t="array" ref="H82">SUM(IF($C65:$C77="入学者数（４年次）",$H65:$H77,0))</f>
        <v>0</v>
      </c>
      <c r="I82" s="855"/>
      <c r="J82" s="170"/>
      <c r="K82" s="2"/>
      <c r="L82" s="2"/>
      <c r="M82" s="2"/>
      <c r="N82" s="2"/>
      <c r="O82" s="2"/>
    </row>
    <row r="83" spans="1:16" ht="14.15" customHeight="1" thickBot="1">
      <c r="A83" s="1739"/>
      <c r="B83" s="1740"/>
      <c r="C83" s="217" t="s">
        <v>22</v>
      </c>
      <c r="D83" s="158">
        <f t="array" ref="D83">SUM(IF($C65:$C77="入学定員（４年次）",$D65:$D77,0))</f>
        <v>0</v>
      </c>
      <c r="E83" s="158">
        <f t="array" ref="E83">SUM(IF($C65:$C77="入学定員（４年次）",$E65:$E77,0))</f>
        <v>0</v>
      </c>
      <c r="F83" s="158">
        <f t="array" ref="F83">SUM(IF($C65:$C77="入学定員（４年次）",$F65:$F77,0))</f>
        <v>0</v>
      </c>
      <c r="G83" s="158">
        <f t="array" ref="G83">SUM(IF($C65:$C77="入学定員（４年次）",$G65:$G77,0))</f>
        <v>0</v>
      </c>
      <c r="H83" s="158">
        <f t="array" ref="H83">SUM(IF($C65:$C77="入学定員（４年次）",$H65:$H77,0))</f>
        <v>0</v>
      </c>
      <c r="I83" s="856"/>
      <c r="J83" s="171"/>
      <c r="K83" s="2"/>
      <c r="L83" s="2"/>
      <c r="M83" s="2"/>
      <c r="N83" s="2"/>
      <c r="O83" s="2"/>
    </row>
    <row r="84" spans="1:16" ht="18" customHeight="1">
      <c r="A84" s="852"/>
      <c r="B84" s="852"/>
      <c r="C84" s="853"/>
      <c r="D84" s="854"/>
      <c r="E84" s="854"/>
      <c r="F84" s="854"/>
      <c r="G84" s="854"/>
      <c r="H84" s="854"/>
      <c r="I84" s="832"/>
      <c r="J84" s="832"/>
      <c r="K84" s="832"/>
      <c r="L84" s="2"/>
      <c r="M84" s="2"/>
      <c r="N84" s="2"/>
      <c r="O84" s="2"/>
      <c r="P84" s="2"/>
    </row>
    <row r="85" spans="1:16" ht="18.5" thickBot="1">
      <c r="A85" s="264" t="s">
        <v>762</v>
      </c>
      <c r="B85"/>
      <c r="C85"/>
      <c r="D85"/>
      <c r="E85"/>
      <c r="F85"/>
      <c r="G85"/>
      <c r="H85"/>
      <c r="I85"/>
      <c r="J85"/>
    </row>
    <row r="86" spans="1:16" ht="47.5" thickBot="1">
      <c r="A86" s="712" t="s">
        <v>755</v>
      </c>
      <c r="B86" s="713" t="s">
        <v>756</v>
      </c>
      <c r="C86" s="714" t="s">
        <v>2</v>
      </c>
      <c r="D86" s="715" t="s">
        <v>697</v>
      </c>
      <c r="E86" s="715" t="s">
        <v>698</v>
      </c>
      <c r="F86" s="715" t="s">
        <v>695</v>
      </c>
      <c r="G86" s="715" t="s">
        <v>696</v>
      </c>
      <c r="H86" s="715" t="s">
        <v>694</v>
      </c>
      <c r="I86" s="716" t="s">
        <v>3</v>
      </c>
      <c r="J86" s="717" t="s">
        <v>4</v>
      </c>
      <c r="K86" s="775" t="s">
        <v>803</v>
      </c>
    </row>
    <row r="87" spans="1:16" ht="13.5" customHeight="1" thickBot="1">
      <c r="A87" s="1722" t="s">
        <v>757</v>
      </c>
      <c r="B87" s="1725" t="s">
        <v>759</v>
      </c>
      <c r="C87" s="718" t="s">
        <v>7</v>
      </c>
      <c r="D87" s="168"/>
      <c r="E87" s="168"/>
      <c r="F87" s="168"/>
      <c r="G87" s="168"/>
      <c r="H87" s="168"/>
      <c r="I87" s="719"/>
      <c r="J87" s="745" t="s">
        <v>767</v>
      </c>
      <c r="K87" s="775" t="s">
        <v>802</v>
      </c>
    </row>
    <row r="88" spans="1:16" ht="13.5" customHeight="1" thickBot="1">
      <c r="A88" s="1723"/>
      <c r="B88" s="1726"/>
      <c r="C88" s="209" t="s">
        <v>8</v>
      </c>
      <c r="D88" s="157"/>
      <c r="E88" s="157"/>
      <c r="F88" s="157"/>
      <c r="G88" s="157"/>
      <c r="H88" s="157"/>
      <c r="I88" s="720"/>
      <c r="J88" s="738" t="s">
        <v>799</v>
      </c>
      <c r="K88" s="775" t="s">
        <v>799</v>
      </c>
    </row>
    <row r="89" spans="1:16" ht="13.5" customHeight="1">
      <c r="A89" s="1723"/>
      <c r="B89" s="1726"/>
      <c r="C89" s="209" t="s">
        <v>9</v>
      </c>
      <c r="D89" s="157"/>
      <c r="E89" s="157"/>
      <c r="F89" s="157"/>
      <c r="G89" s="157"/>
      <c r="H89" s="157"/>
      <c r="I89" s="1728" t="e">
        <f>AVERAGE(D91:H91)</f>
        <v>#DIV/0!</v>
      </c>
      <c r="J89" s="1731" t="s">
        <v>763</v>
      </c>
      <c r="K89" s="775" t="s">
        <v>801</v>
      </c>
    </row>
    <row r="90" spans="1:16" ht="13.5" customHeight="1">
      <c r="A90" s="1723"/>
      <c r="B90" s="1726"/>
      <c r="C90" s="209" t="s">
        <v>10</v>
      </c>
      <c r="D90" s="157"/>
      <c r="E90" s="157"/>
      <c r="F90" s="157"/>
      <c r="G90" s="157"/>
      <c r="H90" s="157"/>
      <c r="I90" s="1729"/>
      <c r="J90" s="1732"/>
      <c r="K90" s="800" t="s">
        <v>800</v>
      </c>
    </row>
    <row r="91" spans="1:16" ht="13.5" customHeight="1">
      <c r="A91" s="1723"/>
      <c r="B91" s="1726"/>
      <c r="C91" s="210" t="s">
        <v>11</v>
      </c>
      <c r="D91" s="159" t="e">
        <f>D89/D90</f>
        <v>#DIV/0!</v>
      </c>
      <c r="E91" s="159" t="e">
        <f>E89/E90</f>
        <v>#DIV/0!</v>
      </c>
      <c r="F91" s="159" t="e">
        <f>F89/F90</f>
        <v>#DIV/0!</v>
      </c>
      <c r="G91" s="159" t="e">
        <f>G89/G90</f>
        <v>#DIV/0!</v>
      </c>
      <c r="H91" s="159" t="e">
        <f>H89/H90</f>
        <v>#DIV/0!</v>
      </c>
      <c r="I91" s="1730"/>
      <c r="J91" s="1732"/>
    </row>
    <row r="92" spans="1:16" ht="13.5" customHeight="1">
      <c r="A92" s="1723"/>
      <c r="B92" s="1726"/>
      <c r="C92" s="209" t="s">
        <v>12</v>
      </c>
      <c r="D92" s="157"/>
      <c r="E92" s="157"/>
      <c r="F92" s="157"/>
      <c r="G92" s="157"/>
      <c r="H92" s="157"/>
      <c r="I92" s="1728"/>
      <c r="J92" s="711"/>
    </row>
    <row r="93" spans="1:16" ht="13.5" customHeight="1">
      <c r="A93" s="1723"/>
      <c r="B93" s="1726"/>
      <c r="C93" s="209" t="s">
        <v>13</v>
      </c>
      <c r="D93" s="157"/>
      <c r="E93" s="157"/>
      <c r="F93" s="157"/>
      <c r="G93" s="157"/>
      <c r="H93" s="157"/>
      <c r="I93" s="1729"/>
      <c r="J93" s="711"/>
    </row>
    <row r="94" spans="1:16" ht="13.5" customHeight="1">
      <c r="A94" s="1723"/>
      <c r="B94" s="1727"/>
      <c r="C94" s="210" t="s">
        <v>14</v>
      </c>
      <c r="D94" s="159" t="e">
        <f>D92/D93</f>
        <v>#DIV/0!</v>
      </c>
      <c r="E94" s="159" t="e">
        <f>E92/E93</f>
        <v>#DIV/0!</v>
      </c>
      <c r="F94" s="159" t="e">
        <f>F92/F93</f>
        <v>#DIV/0!</v>
      </c>
      <c r="G94" s="159" t="e">
        <f>G92/G93</f>
        <v>#DIV/0!</v>
      </c>
      <c r="H94" s="159" t="e">
        <f>H92/H93</f>
        <v>#DIV/0!</v>
      </c>
      <c r="I94" s="1729"/>
      <c r="J94" s="711"/>
    </row>
    <row r="95" spans="1:16" ht="13.5" customHeight="1">
      <c r="A95" s="1723"/>
      <c r="B95" s="1733" t="s">
        <v>760</v>
      </c>
      <c r="C95" s="209" t="s">
        <v>7</v>
      </c>
      <c r="D95" s="157"/>
      <c r="E95" s="157"/>
      <c r="F95" s="157"/>
      <c r="G95" s="157"/>
      <c r="H95" s="157"/>
      <c r="I95" s="1729"/>
      <c r="J95" s="711"/>
    </row>
    <row r="96" spans="1:16" ht="13.5" customHeight="1">
      <c r="A96" s="1723"/>
      <c r="B96" s="1726"/>
      <c r="C96" s="209" t="s">
        <v>8</v>
      </c>
      <c r="D96" s="157"/>
      <c r="E96" s="157"/>
      <c r="F96" s="157"/>
      <c r="G96" s="157"/>
      <c r="H96" s="157"/>
      <c r="I96" s="1730"/>
      <c r="J96" s="711"/>
    </row>
    <row r="97" spans="1:15" ht="13.5" customHeight="1">
      <c r="A97" s="1723"/>
      <c r="B97" s="1726"/>
      <c r="C97" s="209" t="s">
        <v>9</v>
      </c>
      <c r="D97" s="157"/>
      <c r="E97" s="157"/>
      <c r="F97" s="157"/>
      <c r="G97" s="157"/>
      <c r="H97" s="157"/>
      <c r="I97" s="1728" t="e">
        <f>AVERAGE(D99:H99)</f>
        <v>#DIV/0!</v>
      </c>
      <c r="J97" s="711"/>
    </row>
    <row r="98" spans="1:15" ht="13.5" customHeight="1">
      <c r="A98" s="1723"/>
      <c r="B98" s="1726"/>
      <c r="C98" s="209" t="s">
        <v>10</v>
      </c>
      <c r="D98" s="157"/>
      <c r="E98" s="157"/>
      <c r="F98" s="157"/>
      <c r="G98" s="157"/>
      <c r="H98" s="157"/>
      <c r="I98" s="1729"/>
      <c r="J98" s="711"/>
    </row>
    <row r="99" spans="1:15" ht="13.5" customHeight="1">
      <c r="A99" s="1723"/>
      <c r="B99" s="1726"/>
      <c r="C99" s="210" t="s">
        <v>11</v>
      </c>
      <c r="D99" s="159" t="e">
        <f>D97/D98</f>
        <v>#DIV/0!</v>
      </c>
      <c r="E99" s="159" t="e">
        <f>E97/E98</f>
        <v>#DIV/0!</v>
      </c>
      <c r="F99" s="159" t="e">
        <f>F97/F98</f>
        <v>#DIV/0!</v>
      </c>
      <c r="G99" s="159" t="e">
        <f>G97/G98</f>
        <v>#DIV/0!</v>
      </c>
      <c r="H99" s="159" t="e">
        <f>H97/H98</f>
        <v>#DIV/0!</v>
      </c>
      <c r="I99" s="1730"/>
      <c r="J99" s="711"/>
    </row>
    <row r="100" spans="1:15" ht="13.5" customHeight="1">
      <c r="A100" s="1723"/>
      <c r="B100" s="1726"/>
      <c r="C100" s="209" t="s">
        <v>12</v>
      </c>
      <c r="D100" s="157"/>
      <c r="E100" s="157"/>
      <c r="F100" s="157"/>
      <c r="G100" s="157"/>
      <c r="H100" s="157"/>
      <c r="I100" s="709"/>
      <c r="J100" s="711"/>
    </row>
    <row r="101" spans="1:15" ht="13.5" customHeight="1">
      <c r="A101" s="1723"/>
      <c r="B101" s="1726"/>
      <c r="C101" s="209" t="s">
        <v>13</v>
      </c>
      <c r="D101" s="157"/>
      <c r="E101" s="157"/>
      <c r="F101" s="157"/>
      <c r="G101" s="157"/>
      <c r="H101" s="157"/>
      <c r="I101" s="710"/>
      <c r="J101" s="711"/>
    </row>
    <row r="102" spans="1:15" ht="13.5" customHeight="1" thickBot="1">
      <c r="A102" s="1724"/>
      <c r="B102" s="1734"/>
      <c r="C102" s="729" t="s">
        <v>14</v>
      </c>
      <c r="D102" s="730" t="e">
        <f>D100/D101</f>
        <v>#DIV/0!</v>
      </c>
      <c r="E102" s="730" t="e">
        <f>E100/E101</f>
        <v>#DIV/0!</v>
      </c>
      <c r="F102" s="730" t="e">
        <f>F100/F101</f>
        <v>#DIV/0!</v>
      </c>
      <c r="G102" s="730" t="e">
        <f>G100/G101</f>
        <v>#DIV/0!</v>
      </c>
      <c r="H102" s="730" t="e">
        <f>H100/H101</f>
        <v>#DIV/0!</v>
      </c>
      <c r="I102" s="710"/>
      <c r="J102" s="711"/>
    </row>
    <row r="103" spans="1:15" ht="13.5" customHeight="1">
      <c r="A103" s="731"/>
      <c r="B103" s="732"/>
      <c r="C103" s="733"/>
      <c r="D103" s="734"/>
      <c r="E103" s="734"/>
      <c r="F103" s="734"/>
      <c r="G103" s="734"/>
      <c r="H103" s="735"/>
      <c r="I103" s="736"/>
      <c r="J103" s="169"/>
    </row>
    <row r="104" spans="1:15" ht="13.5" customHeight="1">
      <c r="A104" s="1713" t="s">
        <v>761</v>
      </c>
      <c r="B104" s="1714"/>
      <c r="C104" s="209" t="s">
        <v>7</v>
      </c>
      <c r="D104" s="161" cm="1">
        <f t="array" ref="D104">SUM(IF($C87:$C103="志願者数",$D87:$D103,0))</f>
        <v>0</v>
      </c>
      <c r="E104" s="161" cm="1">
        <f t="array" ref="E104">SUM(IF($C87:$C103="志願者数",$E87:$E103,0))</f>
        <v>0</v>
      </c>
      <c r="F104" s="161" cm="1">
        <f t="array" ref="F104">SUM(IF($C87:$C103="志願者数",$F87:$F103,0))</f>
        <v>0</v>
      </c>
      <c r="G104" s="161" cm="1">
        <f t="array" ref="G104">SUM(IF($C87:$C103="志願者数",G87:$G103,0))</f>
        <v>0</v>
      </c>
      <c r="H104" s="162" cm="1">
        <f t="array" ref="H104">SUM(IF($C87:$C103="志願者数",$H87:$H103,0))</f>
        <v>0</v>
      </c>
      <c r="I104" s="721"/>
      <c r="J104" s="170"/>
    </row>
    <row r="105" spans="1:15" ht="13.5" customHeight="1" thickBot="1">
      <c r="A105" s="1715"/>
      <c r="B105" s="1716"/>
      <c r="C105" s="209" t="s">
        <v>8</v>
      </c>
      <c r="D105" s="161" cm="1">
        <f t="array" ref="D105">SUM(IF($C87:$C103="合格者数",$D87:$D103,0))</f>
        <v>0</v>
      </c>
      <c r="E105" s="161" cm="1">
        <f t="array" ref="E105">SUM(IF($C87:$C103="合格者数",$E87:$E103,0))</f>
        <v>0</v>
      </c>
      <c r="F105" s="161" cm="1">
        <f t="array" ref="F105">SUM(IF($C87:$C103="合格者数",$F87:$F103,0))</f>
        <v>0</v>
      </c>
      <c r="G105" s="161" cm="1">
        <f t="array" ref="G105">SUM(IF($C87:$C103="合格者数",$G87:$G103,0))</f>
        <v>0</v>
      </c>
      <c r="H105" s="162" cm="1">
        <f t="array" ref="H105">SUM(IF($C87:$C103="合格者数",$H87:$H103,0))</f>
        <v>0</v>
      </c>
      <c r="I105" s="722"/>
      <c r="J105" s="170"/>
    </row>
    <row r="106" spans="1:15" ht="13.5" customHeight="1">
      <c r="A106" s="1715"/>
      <c r="B106" s="1716"/>
      <c r="C106" s="209" t="s">
        <v>9</v>
      </c>
      <c r="D106" s="161" cm="1">
        <f t="array" ref="D106">SUM(IF($C87:$C103="入学者数",$D87:$D103,0))</f>
        <v>0</v>
      </c>
      <c r="E106" s="161" cm="1">
        <f t="array" ref="E106">SUM(IF($C87:$C103="入学者数",$E87:$E103,0))</f>
        <v>0</v>
      </c>
      <c r="F106" s="161" cm="1">
        <f t="array" ref="F106">SUM(IF($C87:$C103="入学者数",$F87:$F103,0))</f>
        <v>0</v>
      </c>
      <c r="G106" s="161" cm="1">
        <f t="array" ref="G106">SUM(IF($C87:$C103="入学者数",$G87:$G103,0))</f>
        <v>0</v>
      </c>
      <c r="H106" s="162" cm="1">
        <f t="array" ref="H106">SUM(IF($C87:$C103="入学者数",$H87:$H103,0))</f>
        <v>0</v>
      </c>
      <c r="I106" s="1719" t="e">
        <f>AVERAGE(D108:H108)</f>
        <v>#DIV/0!</v>
      </c>
      <c r="J106" s="170"/>
    </row>
    <row r="107" spans="1:15" ht="13.5" customHeight="1">
      <c r="A107" s="1715"/>
      <c r="B107" s="1716"/>
      <c r="C107" s="209" t="s">
        <v>10</v>
      </c>
      <c r="D107" s="161" cm="1">
        <f t="array" ref="D107">SUM(IF($C87:$C103="入学定員",$D87:$D103,0))</f>
        <v>0</v>
      </c>
      <c r="E107" s="161" cm="1">
        <f t="array" ref="E107">SUM(IF($C87:$C103="入学定員",$E87:$E103,0))</f>
        <v>0</v>
      </c>
      <c r="F107" s="161" cm="1">
        <f t="array" ref="F107">SUM(IF($C87:$C103="入学定員",$F87:$F103,0))</f>
        <v>0</v>
      </c>
      <c r="G107" s="161" cm="1">
        <f t="array" ref="G107">SUM(IF($C87:$C103="入学定員",$G87:$G103,0))</f>
        <v>0</v>
      </c>
      <c r="H107" s="162" cm="1">
        <f t="array" ref="H107">SUM(IF($C87:$C103="入学定員",$H87:$H103,0))</f>
        <v>0</v>
      </c>
      <c r="I107" s="1720"/>
      <c r="J107" s="170"/>
    </row>
    <row r="108" spans="1:15" ht="13.5" customHeight="1" thickBot="1">
      <c r="A108" s="1715"/>
      <c r="B108" s="1716"/>
      <c r="C108" s="209" t="s">
        <v>11</v>
      </c>
      <c r="D108" s="159" t="e">
        <f>D106/D107</f>
        <v>#DIV/0!</v>
      </c>
      <c r="E108" s="159" t="e">
        <f>E106/E107</f>
        <v>#DIV/0!</v>
      </c>
      <c r="F108" s="159" t="e">
        <f>F106/F107</f>
        <v>#DIV/0!</v>
      </c>
      <c r="G108" s="159" t="e">
        <f>G106/G107</f>
        <v>#DIV/0!</v>
      </c>
      <c r="H108" s="159" t="e">
        <f>H106/H107</f>
        <v>#DIV/0!</v>
      </c>
      <c r="I108" s="1721"/>
      <c r="J108" s="170"/>
    </row>
    <row r="109" spans="1:15" ht="13.5" customHeight="1">
      <c r="A109" s="1715"/>
      <c r="B109" s="1716"/>
      <c r="C109" s="209" t="s">
        <v>12</v>
      </c>
      <c r="D109" s="161" cm="1">
        <f t="array" ref="D109">SUM(IF($C87:$C103="在籍学生数",$D87:$D103,0))</f>
        <v>0</v>
      </c>
      <c r="E109" s="161" cm="1">
        <f t="array" ref="E109">SUM(IF($C87:$C103="在籍学生数",$E87:$E103,0))</f>
        <v>0</v>
      </c>
      <c r="F109" s="161" cm="1">
        <f t="array" ref="F109">SUM(IF($C87:$C103="在籍学生数",$F87:$F103,0))</f>
        <v>0</v>
      </c>
      <c r="G109" s="161" cm="1">
        <f t="array" ref="G109">SUM(IF($C87:$C103="在籍学生数",$G87:$G103,0))</f>
        <v>0</v>
      </c>
      <c r="H109" s="162" cm="1">
        <f t="array" ref="H109">SUM(IF($C87:$C103="在籍学生数",$H87:$H103,0))</f>
        <v>0</v>
      </c>
      <c r="I109" s="723"/>
      <c r="J109" s="170"/>
      <c r="O109" s="2"/>
    </row>
    <row r="110" spans="1:15" ht="13.5" customHeight="1" thickBot="1">
      <c r="A110" s="1715"/>
      <c r="B110" s="1716"/>
      <c r="C110" s="209" t="s">
        <v>13</v>
      </c>
      <c r="D110" s="161" cm="1">
        <f t="array" ref="D110">SUM(IF($C87:$C103="収容定員",$D87:$D103,0))</f>
        <v>0</v>
      </c>
      <c r="E110" s="161" cm="1">
        <f t="array" ref="E110">SUM(IF($C87:$C103="収容定員",$E87:$E103,0))</f>
        <v>0</v>
      </c>
      <c r="F110" s="161" cm="1">
        <f t="array" ref="F110">SUM(IF($C87:$C103="収容定員",$F87:$F103,0))</f>
        <v>0</v>
      </c>
      <c r="G110" s="161" cm="1">
        <f t="array" ref="G110">SUM(IF($C87:$C103="収容定員",$G87:$G103,0))</f>
        <v>0</v>
      </c>
      <c r="H110" s="752" cm="1">
        <f t="array" ref="H110">SUM(IF($C87:$C103="収容定員",$H87:$H103,0))</f>
        <v>0</v>
      </c>
      <c r="I110" s="724"/>
      <c r="J110" s="170"/>
      <c r="O110" s="2"/>
    </row>
    <row r="111" spans="1:15" ht="13.5" customHeight="1" thickBot="1">
      <c r="A111" s="1717"/>
      <c r="B111" s="1718"/>
      <c r="C111" s="211" t="s">
        <v>14</v>
      </c>
      <c r="D111" s="167" t="e">
        <f>D109/D110</f>
        <v>#DIV/0!</v>
      </c>
      <c r="E111" s="167" t="e">
        <f>E109/E110</f>
        <v>#DIV/0!</v>
      </c>
      <c r="F111" s="167" t="e">
        <f>F109/F110</f>
        <v>#DIV/0!</v>
      </c>
      <c r="G111" s="749" t="e">
        <f>G109/G110</f>
        <v>#DIV/0!</v>
      </c>
      <c r="H111" s="753" t="e">
        <f>ROUND(H109/H110,2)</f>
        <v>#DIV/0!</v>
      </c>
      <c r="I111" s="751"/>
      <c r="J111" s="737"/>
      <c r="O111" s="2"/>
    </row>
    <row r="112" spans="1:15">
      <c r="A112" s="156"/>
      <c r="B112" s="156"/>
      <c r="C112" s="156"/>
      <c r="D112" s="156"/>
      <c r="E112" s="156"/>
      <c r="F112" s="156"/>
      <c r="G112" s="156"/>
      <c r="H112" s="156"/>
      <c r="I112" s="156"/>
      <c r="J112" s="156"/>
      <c r="O112" s="2"/>
    </row>
    <row r="113" spans="1:10" ht="18.5" thickBot="1">
      <c r="A113" s="264" t="s">
        <v>762</v>
      </c>
      <c r="B113"/>
      <c r="C113"/>
      <c r="D113"/>
      <c r="E113"/>
      <c r="F113"/>
      <c r="G113"/>
      <c r="H113"/>
      <c r="I113"/>
      <c r="J113"/>
    </row>
    <row r="114" spans="1:10" ht="47.5" thickBot="1">
      <c r="A114" s="712" t="s">
        <v>755</v>
      </c>
      <c r="B114" s="713" t="s">
        <v>756</v>
      </c>
      <c r="C114" s="714" t="s">
        <v>2</v>
      </c>
      <c r="D114" s="715" t="s">
        <v>697</v>
      </c>
      <c r="E114" s="715" t="s">
        <v>698</v>
      </c>
      <c r="F114" s="715" t="s">
        <v>695</v>
      </c>
      <c r="G114" s="715" t="s">
        <v>696</v>
      </c>
      <c r="H114" s="715" t="s">
        <v>694</v>
      </c>
      <c r="I114" s="716" t="s">
        <v>3</v>
      </c>
      <c r="J114" s="717" t="s">
        <v>4</v>
      </c>
    </row>
    <row r="115" spans="1:10" ht="15.65" customHeight="1" thickBot="1">
      <c r="A115" s="1722" t="s">
        <v>757</v>
      </c>
      <c r="B115" s="1725" t="s">
        <v>759</v>
      </c>
      <c r="C115" s="718" t="s">
        <v>7</v>
      </c>
      <c r="D115" s="168"/>
      <c r="E115" s="168"/>
      <c r="F115" s="168"/>
      <c r="G115" s="168"/>
      <c r="H115" s="168"/>
      <c r="I115" s="719"/>
      <c r="J115" s="745" t="s">
        <v>767</v>
      </c>
    </row>
    <row r="116" spans="1:10" ht="15.65" customHeight="1" thickBot="1">
      <c r="A116" s="1723"/>
      <c r="B116" s="1726"/>
      <c r="C116" s="209" t="s">
        <v>8</v>
      </c>
      <c r="D116" s="157"/>
      <c r="E116" s="157"/>
      <c r="F116" s="157"/>
      <c r="G116" s="157"/>
      <c r="H116" s="157"/>
      <c r="I116" s="720"/>
      <c r="J116" s="738" t="s">
        <v>799</v>
      </c>
    </row>
    <row r="117" spans="1:10" ht="15.65" customHeight="1">
      <c r="A117" s="1723"/>
      <c r="B117" s="1726"/>
      <c r="C117" s="209" t="s">
        <v>9</v>
      </c>
      <c r="D117" s="157"/>
      <c r="E117" s="157"/>
      <c r="F117" s="157"/>
      <c r="G117" s="157"/>
      <c r="H117" s="157"/>
      <c r="I117" s="1728" t="e">
        <f>AVERAGE(D119:H119)</f>
        <v>#DIV/0!</v>
      </c>
      <c r="J117" s="1731" t="s">
        <v>763</v>
      </c>
    </row>
    <row r="118" spans="1:10" ht="15.65" customHeight="1">
      <c r="A118" s="1723"/>
      <c r="B118" s="1726"/>
      <c r="C118" s="209" t="s">
        <v>10</v>
      </c>
      <c r="D118" s="157"/>
      <c r="E118" s="157"/>
      <c r="F118" s="157"/>
      <c r="G118" s="157"/>
      <c r="H118" s="157"/>
      <c r="I118" s="1729"/>
      <c r="J118" s="1732"/>
    </row>
    <row r="119" spans="1:10" ht="15.65" customHeight="1">
      <c r="A119" s="1723"/>
      <c r="B119" s="1726"/>
      <c r="C119" s="210" t="s">
        <v>11</v>
      </c>
      <c r="D119" s="159" t="e">
        <f>D117/D118</f>
        <v>#DIV/0!</v>
      </c>
      <c r="E119" s="159" t="e">
        <f>E117/E118</f>
        <v>#DIV/0!</v>
      </c>
      <c r="F119" s="159" t="e">
        <f>F117/F118</f>
        <v>#DIV/0!</v>
      </c>
      <c r="G119" s="159" t="e">
        <f>G117/G118</f>
        <v>#DIV/0!</v>
      </c>
      <c r="H119" s="159" t="e">
        <f>H117/H118</f>
        <v>#DIV/0!</v>
      </c>
      <c r="I119" s="1730"/>
      <c r="J119" s="1732"/>
    </row>
    <row r="120" spans="1:10" ht="15.65" customHeight="1">
      <c r="A120" s="1723"/>
      <c r="B120" s="1726"/>
      <c r="C120" s="209" t="s">
        <v>12</v>
      </c>
      <c r="D120" s="157"/>
      <c r="E120" s="157"/>
      <c r="F120" s="157"/>
      <c r="G120" s="157"/>
      <c r="H120" s="157"/>
      <c r="I120" s="1728"/>
      <c r="J120" s="711"/>
    </row>
    <row r="121" spans="1:10" ht="15.65" customHeight="1">
      <c r="A121" s="1723"/>
      <c r="B121" s="1726"/>
      <c r="C121" s="209" t="s">
        <v>13</v>
      </c>
      <c r="D121" s="157"/>
      <c r="E121" s="157"/>
      <c r="F121" s="157"/>
      <c r="G121" s="157"/>
      <c r="H121" s="157"/>
      <c r="I121" s="1729"/>
      <c r="J121" s="711"/>
    </row>
    <row r="122" spans="1:10" ht="15.65" customHeight="1">
      <c r="A122" s="1723"/>
      <c r="B122" s="1727"/>
      <c r="C122" s="210" t="s">
        <v>14</v>
      </c>
      <c r="D122" s="159" t="e">
        <f>D120/D121</f>
        <v>#DIV/0!</v>
      </c>
      <c r="E122" s="159" t="e">
        <f>E120/E121</f>
        <v>#DIV/0!</v>
      </c>
      <c r="F122" s="159" t="e">
        <f>F120/F121</f>
        <v>#DIV/0!</v>
      </c>
      <c r="G122" s="159" t="e">
        <f>G120/G121</f>
        <v>#DIV/0!</v>
      </c>
      <c r="H122" s="159" t="e">
        <f>H120/H121</f>
        <v>#DIV/0!</v>
      </c>
      <c r="I122" s="1729"/>
      <c r="J122" s="711"/>
    </row>
    <row r="123" spans="1:10" ht="15.65" customHeight="1">
      <c r="A123" s="1723"/>
      <c r="B123" s="1733" t="s">
        <v>760</v>
      </c>
      <c r="C123" s="209" t="s">
        <v>7</v>
      </c>
      <c r="D123" s="157"/>
      <c r="E123" s="157"/>
      <c r="F123" s="157"/>
      <c r="G123" s="157"/>
      <c r="H123" s="157"/>
      <c r="I123" s="1729"/>
      <c r="J123" s="711"/>
    </row>
    <row r="124" spans="1:10" ht="15.65" customHeight="1">
      <c r="A124" s="1723"/>
      <c r="B124" s="1726"/>
      <c r="C124" s="209" t="s">
        <v>8</v>
      </c>
      <c r="D124" s="157"/>
      <c r="E124" s="157"/>
      <c r="F124" s="157"/>
      <c r="G124" s="157"/>
      <c r="H124" s="157"/>
      <c r="I124" s="1730"/>
      <c r="J124" s="711"/>
    </row>
    <row r="125" spans="1:10" ht="15.65" customHeight="1">
      <c r="A125" s="1723"/>
      <c r="B125" s="1726"/>
      <c r="C125" s="209" t="s">
        <v>9</v>
      </c>
      <c r="D125" s="157"/>
      <c r="E125" s="157"/>
      <c r="F125" s="157"/>
      <c r="G125" s="157"/>
      <c r="H125" s="157"/>
      <c r="I125" s="1728" t="e">
        <f>AVERAGE(D127:H127)</f>
        <v>#DIV/0!</v>
      </c>
      <c r="J125" s="711"/>
    </row>
    <row r="126" spans="1:10" ht="15.65" customHeight="1">
      <c r="A126" s="1723"/>
      <c r="B126" s="1726"/>
      <c r="C126" s="209" t="s">
        <v>10</v>
      </c>
      <c r="D126" s="157"/>
      <c r="E126" s="157"/>
      <c r="F126" s="157"/>
      <c r="G126" s="157"/>
      <c r="H126" s="157"/>
      <c r="I126" s="1729"/>
      <c r="J126" s="711"/>
    </row>
    <row r="127" spans="1:10" ht="15.65" customHeight="1">
      <c r="A127" s="1723"/>
      <c r="B127" s="1726"/>
      <c r="C127" s="210" t="s">
        <v>11</v>
      </c>
      <c r="D127" s="159" t="e">
        <f>D125/D126</f>
        <v>#DIV/0!</v>
      </c>
      <c r="E127" s="159" t="e">
        <f>E125/E126</f>
        <v>#DIV/0!</v>
      </c>
      <c r="F127" s="159" t="e">
        <f>F125/F126</f>
        <v>#DIV/0!</v>
      </c>
      <c r="G127" s="159" t="e">
        <f>G125/G126</f>
        <v>#DIV/0!</v>
      </c>
      <c r="H127" s="159" t="e">
        <f>H125/H126</f>
        <v>#DIV/0!</v>
      </c>
      <c r="I127" s="1730"/>
      <c r="J127" s="711"/>
    </row>
    <row r="128" spans="1:10" ht="15.65" customHeight="1">
      <c r="A128" s="1723"/>
      <c r="B128" s="1726"/>
      <c r="C128" s="209" t="s">
        <v>12</v>
      </c>
      <c r="D128" s="157"/>
      <c r="E128" s="157"/>
      <c r="F128" s="157"/>
      <c r="G128" s="157"/>
      <c r="H128" s="157"/>
      <c r="I128" s="709"/>
      <c r="J128" s="711"/>
    </row>
    <row r="129" spans="1:15" ht="15.65" customHeight="1">
      <c r="A129" s="1723"/>
      <c r="B129" s="1726"/>
      <c r="C129" s="209" t="s">
        <v>13</v>
      </c>
      <c r="D129" s="157"/>
      <c r="E129" s="157"/>
      <c r="F129" s="157"/>
      <c r="G129" s="157"/>
      <c r="H129" s="157"/>
      <c r="I129" s="710"/>
      <c r="J129" s="711"/>
    </row>
    <row r="130" spans="1:15" ht="15.65" customHeight="1" thickBot="1">
      <c r="A130" s="1724"/>
      <c r="B130" s="1734"/>
      <c r="C130" s="729" t="s">
        <v>14</v>
      </c>
      <c r="D130" s="730" t="e">
        <f>D128/D129</f>
        <v>#DIV/0!</v>
      </c>
      <c r="E130" s="730" t="e">
        <f>E128/E129</f>
        <v>#DIV/0!</v>
      </c>
      <c r="F130" s="730" t="e">
        <f>F128/F129</f>
        <v>#DIV/0!</v>
      </c>
      <c r="G130" s="730" t="e">
        <f>G128/G129</f>
        <v>#DIV/0!</v>
      </c>
      <c r="H130" s="730" t="e">
        <f>H128/H129</f>
        <v>#DIV/0!</v>
      </c>
      <c r="I130" s="710"/>
      <c r="J130" s="711"/>
    </row>
    <row r="131" spans="1:15" ht="15.65" customHeight="1">
      <c r="A131" s="731"/>
      <c r="B131" s="732"/>
      <c r="C131" s="733"/>
      <c r="D131" s="734"/>
      <c r="E131" s="734"/>
      <c r="F131" s="734"/>
      <c r="G131" s="734"/>
      <c r="H131" s="735"/>
      <c r="I131" s="736"/>
      <c r="J131" s="169"/>
    </row>
    <row r="132" spans="1:15" ht="15.65" customHeight="1">
      <c r="A132" s="1713" t="s">
        <v>761</v>
      </c>
      <c r="B132" s="1714"/>
      <c r="C132" s="209" t="s">
        <v>7</v>
      </c>
      <c r="D132" s="161" cm="1">
        <f t="array" ref="D132">SUM(IF($C115:$C131="志願者数",$D115:$D131,0))</f>
        <v>0</v>
      </c>
      <c r="E132" s="161" cm="1">
        <f t="array" ref="E132">SUM(IF($C115:$C131="志願者数",$E115:$E131,0))</f>
        <v>0</v>
      </c>
      <c r="F132" s="161" cm="1">
        <f t="array" ref="F132">SUM(IF($C115:$C131="志願者数",$F115:$F131,0))</f>
        <v>0</v>
      </c>
      <c r="G132" s="161" cm="1">
        <f t="array" ref="G132">SUM(IF($C115:$C131="志願者数",G115:$G131,0))</f>
        <v>0</v>
      </c>
      <c r="H132" s="162" cm="1">
        <f t="array" ref="H132">SUM(IF($C115:$C131="志願者数",$H115:$H131,0))</f>
        <v>0</v>
      </c>
      <c r="I132" s="721"/>
      <c r="J132" s="170"/>
    </row>
    <row r="133" spans="1:15" ht="15.65" customHeight="1" thickBot="1">
      <c r="A133" s="1715"/>
      <c r="B133" s="1716"/>
      <c r="C133" s="209" t="s">
        <v>8</v>
      </c>
      <c r="D133" s="161" cm="1">
        <f t="array" ref="D133">SUM(IF($C115:$C131="合格者数",$D115:$D131,0))</f>
        <v>0</v>
      </c>
      <c r="E133" s="161" cm="1">
        <f t="array" ref="E133">SUM(IF($C115:$C131="合格者数",$E115:$E131,0))</f>
        <v>0</v>
      </c>
      <c r="F133" s="161" cm="1">
        <f t="array" ref="F133">SUM(IF($C115:$C131="合格者数",$F115:$F131,0))</f>
        <v>0</v>
      </c>
      <c r="G133" s="161" cm="1">
        <f t="array" ref="G133">SUM(IF($C115:$C131="合格者数",$G115:$G131,0))</f>
        <v>0</v>
      </c>
      <c r="H133" s="162" cm="1">
        <f t="array" ref="H133">SUM(IF($C115:$C131="合格者数",$H115:$H131,0))</f>
        <v>0</v>
      </c>
      <c r="I133" s="722"/>
      <c r="J133" s="170"/>
    </row>
    <row r="134" spans="1:15" ht="15.65" customHeight="1">
      <c r="A134" s="1715"/>
      <c r="B134" s="1716"/>
      <c r="C134" s="209" t="s">
        <v>9</v>
      </c>
      <c r="D134" s="161" cm="1">
        <f t="array" ref="D134">SUM(IF($C115:$C131="入学者数",$D115:$D131,0))</f>
        <v>0</v>
      </c>
      <c r="E134" s="161" cm="1">
        <f t="array" ref="E134">SUM(IF($C115:$C131="入学者数",$E115:$E131,0))</f>
        <v>0</v>
      </c>
      <c r="F134" s="161" cm="1">
        <f t="array" ref="F134">SUM(IF($C115:$C131="入学者数",$F115:$F131,0))</f>
        <v>0</v>
      </c>
      <c r="G134" s="161" cm="1">
        <f t="array" ref="G134">SUM(IF($C115:$C131="入学者数",$G115:$G131,0))</f>
        <v>0</v>
      </c>
      <c r="H134" s="162" cm="1">
        <f t="array" ref="H134">SUM(IF($C115:$C131="入学者数",$H115:$H131,0))</f>
        <v>0</v>
      </c>
      <c r="I134" s="1719" t="e">
        <f>AVERAGE(D136:H136)</f>
        <v>#DIV/0!</v>
      </c>
      <c r="J134" s="170"/>
    </row>
    <row r="135" spans="1:15" ht="15.65" customHeight="1">
      <c r="A135" s="1715"/>
      <c r="B135" s="1716"/>
      <c r="C135" s="209" t="s">
        <v>10</v>
      </c>
      <c r="D135" s="161" cm="1">
        <f t="array" ref="D135">SUM(IF($C115:$C131="入学定員",$D115:$D131,0))</f>
        <v>0</v>
      </c>
      <c r="E135" s="161" cm="1">
        <f t="array" ref="E135">SUM(IF($C115:$C131="入学定員",$E115:$E131,0))</f>
        <v>0</v>
      </c>
      <c r="F135" s="161" cm="1">
        <f t="array" ref="F135">SUM(IF($C115:$C131="入学定員",$F115:$F131,0))</f>
        <v>0</v>
      </c>
      <c r="G135" s="161" cm="1">
        <f t="array" ref="G135">SUM(IF($C115:$C131="入学定員",$G115:$G131,0))</f>
        <v>0</v>
      </c>
      <c r="H135" s="162" cm="1">
        <f t="array" ref="H135">SUM(IF($C115:$C131="入学定員",$H115:$H131,0))</f>
        <v>0</v>
      </c>
      <c r="I135" s="1720"/>
      <c r="J135" s="170"/>
    </row>
    <row r="136" spans="1:15" ht="15.65" customHeight="1" thickBot="1">
      <c r="A136" s="1715"/>
      <c r="B136" s="1716"/>
      <c r="C136" s="209" t="s">
        <v>11</v>
      </c>
      <c r="D136" s="159" t="e">
        <f>D134/D135</f>
        <v>#DIV/0!</v>
      </c>
      <c r="E136" s="159" t="e">
        <f>E134/E135</f>
        <v>#DIV/0!</v>
      </c>
      <c r="F136" s="159" t="e">
        <f>F134/F135</f>
        <v>#DIV/0!</v>
      </c>
      <c r="G136" s="159" t="e">
        <f>G134/G135</f>
        <v>#DIV/0!</v>
      </c>
      <c r="H136" s="159" t="e">
        <f>H134/H135</f>
        <v>#DIV/0!</v>
      </c>
      <c r="I136" s="1721"/>
      <c r="J136" s="170"/>
    </row>
    <row r="137" spans="1:15" ht="15.65" customHeight="1">
      <c r="A137" s="1715"/>
      <c r="B137" s="1716"/>
      <c r="C137" s="209" t="s">
        <v>12</v>
      </c>
      <c r="D137" s="161" cm="1">
        <f t="array" ref="D137">SUM(IF($C115:$C131="在籍学生数",$D115:$D131,0))</f>
        <v>0</v>
      </c>
      <c r="E137" s="161" cm="1">
        <f t="array" ref="E137">SUM(IF($C115:$C131="在籍学生数",$E115:$E131,0))</f>
        <v>0</v>
      </c>
      <c r="F137" s="161" cm="1">
        <f t="array" ref="F137">SUM(IF($C115:$C131="在籍学生数",$F115:$F131,0))</f>
        <v>0</v>
      </c>
      <c r="G137" s="161" cm="1">
        <f t="array" ref="G137">SUM(IF($C115:$C131="在籍学生数",$G115:$G131,0))</f>
        <v>0</v>
      </c>
      <c r="H137" s="162" cm="1">
        <f t="array" ref="H137">SUM(IF($C115:$C131="在籍学生数",$H115:$H131,0))</f>
        <v>0</v>
      </c>
      <c r="I137" s="723"/>
      <c r="J137" s="170"/>
      <c r="O137" s="2"/>
    </row>
    <row r="138" spans="1:15" ht="15.65" customHeight="1" thickBot="1">
      <c r="A138" s="1715"/>
      <c r="B138" s="1716"/>
      <c r="C138" s="209" t="s">
        <v>13</v>
      </c>
      <c r="D138" s="161" cm="1">
        <f t="array" ref="D138">SUM(IF($C115:$C131="収容定員",$D115:$D131,0))</f>
        <v>0</v>
      </c>
      <c r="E138" s="161" cm="1">
        <f t="array" ref="E138">SUM(IF($C115:$C131="収容定員",$E115:$E131,0))</f>
        <v>0</v>
      </c>
      <c r="F138" s="161" cm="1">
        <f t="array" ref="F138">SUM(IF($C115:$C131="収容定員",$F115:$F131,0))</f>
        <v>0</v>
      </c>
      <c r="G138" s="161" cm="1">
        <f t="array" ref="G138">SUM(IF($C115:$C131="収容定員",$G115:$G131,0))</f>
        <v>0</v>
      </c>
      <c r="H138" s="752" cm="1">
        <f t="array" ref="H138">SUM(IF($C115:$C131="収容定員",$H115:$H131,0))</f>
        <v>0</v>
      </c>
      <c r="I138" s="724"/>
      <c r="J138" s="170"/>
      <c r="O138" s="2"/>
    </row>
    <row r="139" spans="1:15" ht="15.65" customHeight="1" thickBot="1">
      <c r="A139" s="1717"/>
      <c r="B139" s="1718"/>
      <c r="C139" s="211" t="s">
        <v>14</v>
      </c>
      <c r="D139" s="167" t="e">
        <f>D137/D138</f>
        <v>#DIV/0!</v>
      </c>
      <c r="E139" s="167" t="e">
        <f>E137/E138</f>
        <v>#DIV/0!</v>
      </c>
      <c r="F139" s="167" t="e">
        <f>F137/F138</f>
        <v>#DIV/0!</v>
      </c>
      <c r="G139" s="749" t="e">
        <f>G137/G138</f>
        <v>#DIV/0!</v>
      </c>
      <c r="H139" s="753" t="e">
        <f>ROUND(H137/H138,2)</f>
        <v>#DIV/0!</v>
      </c>
      <c r="I139" s="751"/>
      <c r="J139" s="737"/>
      <c r="O139" s="2"/>
    </row>
    <row r="140" spans="1:15">
      <c r="A140" s="156"/>
      <c r="B140" s="156"/>
      <c r="C140" s="156"/>
      <c r="D140" s="156"/>
      <c r="E140" s="156"/>
      <c r="F140" s="156"/>
      <c r="G140" s="156"/>
      <c r="H140" s="156"/>
      <c r="I140" s="156"/>
      <c r="J140" s="156"/>
      <c r="O140" s="2"/>
    </row>
    <row r="141" spans="1:15">
      <c r="A141" s="201" t="s">
        <v>24</v>
      </c>
      <c r="B141" s="202"/>
      <c r="C141" s="202"/>
      <c r="D141" s="202"/>
      <c r="E141" s="202"/>
      <c r="F141" s="202"/>
      <c r="G141" s="202"/>
      <c r="H141" s="202"/>
      <c r="I141" s="156"/>
      <c r="J141" s="156"/>
      <c r="O141" s="2"/>
    </row>
    <row r="142" spans="1:15">
      <c r="A142" s="203" t="s">
        <v>25</v>
      </c>
      <c r="B142" s="202"/>
      <c r="C142" s="202"/>
      <c r="D142" s="202"/>
      <c r="E142" s="202"/>
      <c r="F142" s="202"/>
      <c r="G142" s="202"/>
      <c r="H142" s="202"/>
      <c r="I142" s="156"/>
      <c r="J142" s="156"/>
      <c r="O142" s="2"/>
    </row>
    <row r="143" spans="1:15" ht="18" customHeight="1">
      <c r="A143" s="1743" t="s">
        <v>26</v>
      </c>
      <c r="B143" s="1744"/>
      <c r="C143" s="1744"/>
      <c r="D143" s="1744"/>
      <c r="E143" s="1744"/>
      <c r="F143" s="1744"/>
      <c r="G143" s="1744"/>
      <c r="H143" s="1744"/>
      <c r="I143" s="184"/>
      <c r="J143" s="184"/>
      <c r="K143" s="5"/>
      <c r="L143" s="5"/>
      <c r="M143" s="5"/>
      <c r="N143" s="5"/>
      <c r="O143" s="2"/>
    </row>
    <row r="144" spans="1:15" s="780" customFormat="1" ht="18" customHeight="1">
      <c r="A144" s="776" t="s">
        <v>798</v>
      </c>
      <c r="B144" s="206"/>
      <c r="C144" s="206"/>
      <c r="D144" s="206"/>
      <c r="E144" s="206"/>
      <c r="F144" s="206"/>
      <c r="G144" s="206"/>
      <c r="H144" s="206"/>
      <c r="I144" s="777"/>
      <c r="J144" s="777"/>
      <c r="K144" s="778"/>
      <c r="L144" s="778"/>
      <c r="M144" s="778"/>
      <c r="N144" s="778"/>
      <c r="O144" s="779"/>
    </row>
    <row r="145" spans="1:15" s="794" customFormat="1" ht="18" customHeight="1">
      <c r="A145" s="799" t="s">
        <v>797</v>
      </c>
      <c r="B145" s="798"/>
      <c r="C145" s="798"/>
      <c r="D145" s="798"/>
      <c r="E145" s="798"/>
      <c r="F145" s="798"/>
      <c r="G145" s="798"/>
      <c r="H145" s="798"/>
      <c r="I145" s="797"/>
      <c r="J145" s="797"/>
      <c r="K145" s="796"/>
      <c r="L145" s="796"/>
      <c r="M145" s="796"/>
      <c r="N145" s="796"/>
      <c r="O145" s="795"/>
    </row>
    <row r="146" spans="1:15">
      <c r="A146" s="204" t="s">
        <v>27</v>
      </c>
      <c r="B146" s="204"/>
      <c r="C146" s="204"/>
      <c r="D146" s="204"/>
      <c r="E146" s="204"/>
      <c r="F146" s="204"/>
      <c r="G146" s="204"/>
      <c r="H146" s="204"/>
      <c r="I146" s="156"/>
      <c r="J146" s="156"/>
      <c r="O146" s="2"/>
    </row>
    <row r="147" spans="1:15">
      <c r="A147" s="204" t="s">
        <v>28</v>
      </c>
      <c r="B147" s="202"/>
      <c r="C147" s="202"/>
      <c r="D147" s="202"/>
      <c r="E147" s="202"/>
      <c r="F147" s="202"/>
      <c r="G147" s="202"/>
      <c r="H147" s="202"/>
      <c r="I147" s="156"/>
      <c r="J147" s="156"/>
      <c r="O147" s="2"/>
    </row>
    <row r="148" spans="1:15">
      <c r="A148" s="204" t="s">
        <v>29</v>
      </c>
      <c r="B148" s="202"/>
      <c r="C148" s="202"/>
      <c r="D148" s="202"/>
      <c r="E148" s="202"/>
      <c r="F148" s="202"/>
      <c r="G148" s="202"/>
      <c r="H148" s="202"/>
      <c r="I148" s="156"/>
      <c r="J148" s="156"/>
      <c r="O148" s="2"/>
    </row>
    <row r="149" spans="1:15">
      <c r="A149" s="204" t="s">
        <v>30</v>
      </c>
      <c r="B149" s="202"/>
      <c r="C149" s="202"/>
      <c r="D149" s="202"/>
      <c r="E149" s="202"/>
      <c r="F149" s="202"/>
      <c r="G149" s="202"/>
      <c r="H149" s="202"/>
      <c r="I149" s="156"/>
      <c r="J149" s="156"/>
      <c r="O149" s="2"/>
    </row>
    <row r="150" spans="1:15">
      <c r="A150" s="204" t="s">
        <v>31</v>
      </c>
      <c r="B150" s="202"/>
      <c r="C150" s="202"/>
      <c r="D150" s="202"/>
      <c r="E150" s="202"/>
      <c r="F150" s="202"/>
      <c r="G150" s="202"/>
      <c r="H150" s="202"/>
      <c r="I150" s="156"/>
      <c r="J150" s="156"/>
      <c r="O150" s="2"/>
    </row>
    <row r="151" spans="1:15">
      <c r="A151" s="204" t="s">
        <v>32</v>
      </c>
      <c r="B151" s="202"/>
      <c r="C151" s="202"/>
      <c r="D151" s="202"/>
      <c r="E151" s="202"/>
      <c r="F151" s="202"/>
      <c r="G151" s="202"/>
      <c r="H151" s="202"/>
      <c r="I151" s="156"/>
      <c r="J151" s="156"/>
      <c r="O151" s="2"/>
    </row>
    <row r="152" spans="1:15">
      <c r="A152" s="204" t="s">
        <v>33</v>
      </c>
      <c r="B152" s="205"/>
      <c r="C152" s="205"/>
      <c r="D152" s="205"/>
      <c r="E152" s="205"/>
      <c r="F152" s="205"/>
      <c r="G152" s="205"/>
      <c r="H152" s="202"/>
      <c r="I152" s="156"/>
      <c r="J152" s="156"/>
      <c r="O152" s="2"/>
    </row>
    <row r="153" spans="1:15">
      <c r="A153" s="204" t="s">
        <v>34</v>
      </c>
      <c r="B153" s="202"/>
      <c r="C153" s="202"/>
      <c r="D153" s="202"/>
      <c r="E153" s="202"/>
      <c r="F153" s="202"/>
      <c r="G153" s="202"/>
      <c r="H153" s="202"/>
      <c r="I153" s="156"/>
      <c r="J153" s="156"/>
      <c r="O153" s="2"/>
    </row>
    <row r="154" spans="1:15" ht="13" customHeight="1">
      <c r="A154" s="204" t="s">
        <v>518</v>
      </c>
      <c r="B154" s="204"/>
      <c r="C154" s="204"/>
      <c r="D154" s="204"/>
      <c r="E154" s="204"/>
      <c r="F154" s="204"/>
      <c r="G154" s="204"/>
      <c r="H154" s="204"/>
      <c r="I154" s="911"/>
      <c r="J154" s="911"/>
      <c r="K154" s="775"/>
      <c r="L154" s="775"/>
      <c r="M154" s="775"/>
      <c r="N154" s="775"/>
      <c r="O154" s="2"/>
    </row>
    <row r="155" spans="1:15">
      <c r="A155" s="912" t="s">
        <v>35</v>
      </c>
      <c r="B155" s="1709" t="s">
        <v>43</v>
      </c>
      <c r="C155" s="1710"/>
      <c r="D155" s="1710"/>
      <c r="E155" s="1710"/>
      <c r="F155" s="1710"/>
      <c r="G155" s="1710"/>
      <c r="H155" s="1710"/>
      <c r="I155" s="1710"/>
      <c r="J155" s="1710"/>
      <c r="K155" s="775"/>
      <c r="L155" s="775"/>
      <c r="M155" s="775"/>
      <c r="N155" s="775"/>
      <c r="O155" s="2"/>
    </row>
    <row r="156" spans="1:15" ht="23">
      <c r="A156" s="913" t="s">
        <v>826</v>
      </c>
      <c r="B156" s="1709" t="s">
        <v>519</v>
      </c>
      <c r="C156" s="1710"/>
      <c r="D156" s="1710"/>
      <c r="E156" s="1710"/>
      <c r="F156" s="1710"/>
      <c r="G156" s="1710"/>
      <c r="H156" s="1710"/>
      <c r="I156" s="1710"/>
      <c r="J156" s="1710"/>
      <c r="K156" s="775"/>
      <c r="L156" s="775"/>
      <c r="M156" s="775"/>
      <c r="N156" s="775"/>
      <c r="O156" s="2"/>
    </row>
    <row r="157" spans="1:15" ht="23">
      <c r="A157" s="913" t="s">
        <v>827</v>
      </c>
      <c r="B157" s="1709" t="s">
        <v>817</v>
      </c>
      <c r="C157" s="1710"/>
      <c r="D157" s="1710"/>
      <c r="E157" s="1710"/>
      <c r="F157" s="1710"/>
      <c r="G157" s="1710"/>
      <c r="H157" s="1710"/>
      <c r="I157" s="1710"/>
      <c r="J157" s="1710"/>
      <c r="K157" s="775"/>
      <c r="L157" s="775"/>
      <c r="M157" s="775"/>
      <c r="N157" s="775"/>
      <c r="O157" s="2"/>
    </row>
    <row r="158" spans="1:15">
      <c r="A158" s="912" t="s">
        <v>38</v>
      </c>
      <c r="B158" s="1709" t="s">
        <v>816</v>
      </c>
      <c r="C158" s="1710"/>
      <c r="D158" s="1710"/>
      <c r="E158" s="1710"/>
      <c r="F158" s="1710"/>
      <c r="G158" s="1710"/>
      <c r="H158" s="1710"/>
      <c r="I158" s="1710"/>
      <c r="J158" s="1710"/>
      <c r="K158" s="775"/>
      <c r="L158" s="775"/>
      <c r="M158" s="775"/>
      <c r="N158" s="775"/>
    </row>
    <row r="159" spans="1:15">
      <c r="A159" s="912" t="s">
        <v>39</v>
      </c>
      <c r="B159" s="1709" t="s">
        <v>40</v>
      </c>
      <c r="C159" s="1710"/>
      <c r="D159" s="1710"/>
      <c r="E159" s="1710"/>
      <c r="F159" s="1710"/>
      <c r="G159" s="1710"/>
      <c r="H159" s="1710"/>
      <c r="I159" s="1710"/>
      <c r="J159" s="1710"/>
      <c r="K159" s="775"/>
      <c r="L159" s="775"/>
      <c r="M159" s="775"/>
      <c r="N159" s="775"/>
    </row>
    <row r="160" spans="1:15" ht="23">
      <c r="A160" s="913" t="s">
        <v>41</v>
      </c>
      <c r="B160" s="1709" t="s">
        <v>42</v>
      </c>
      <c r="C160" s="1710"/>
      <c r="D160" s="1710"/>
      <c r="E160" s="1710"/>
      <c r="F160" s="1710"/>
      <c r="G160" s="1710"/>
      <c r="H160" s="1710"/>
      <c r="I160" s="1710"/>
      <c r="J160" s="1710"/>
      <c r="K160" s="775"/>
      <c r="L160" s="775"/>
      <c r="M160" s="775"/>
      <c r="N160" s="775"/>
    </row>
    <row r="161" spans="1:15" ht="119" customHeight="1">
      <c r="A161" s="1711" t="s">
        <v>811</v>
      </c>
      <c r="B161" s="1712"/>
      <c r="C161" s="1712"/>
      <c r="D161" s="1712"/>
      <c r="E161" s="1712"/>
      <c r="F161" s="1712"/>
      <c r="G161" s="1712"/>
      <c r="H161" s="1712"/>
      <c r="I161" s="1712"/>
      <c r="J161" s="1712"/>
      <c r="K161" s="6"/>
      <c r="L161" s="6"/>
      <c r="M161" s="6"/>
      <c r="N161" s="6"/>
    </row>
    <row r="162" spans="1:15">
      <c r="A162" s="7"/>
      <c r="B162" s="1741"/>
      <c r="C162" s="1742"/>
      <c r="D162" s="1742"/>
      <c r="E162" s="1742"/>
      <c r="F162" s="1742"/>
      <c r="G162" s="1742"/>
      <c r="H162" s="1742"/>
      <c r="I162" s="1742"/>
      <c r="J162" s="1742"/>
      <c r="K162" s="6"/>
      <c r="L162" s="6"/>
      <c r="M162" s="6"/>
      <c r="N162" s="6"/>
    </row>
    <row r="163" spans="1:15">
      <c r="A163" s="7"/>
      <c r="B163" s="1741"/>
      <c r="C163" s="1742"/>
      <c r="D163" s="1742"/>
      <c r="E163" s="1742"/>
      <c r="F163" s="1742"/>
      <c r="G163" s="1742"/>
      <c r="H163" s="1742"/>
      <c r="I163" s="1742"/>
      <c r="J163" s="1742"/>
      <c r="K163" s="6"/>
      <c r="L163" s="6"/>
      <c r="M163" s="6"/>
      <c r="N163" s="6"/>
      <c r="O163" s="5"/>
    </row>
    <row r="172" spans="1:15">
      <c r="O172" s="6"/>
    </row>
    <row r="173" spans="1:15" s="2" customFormat="1" ht="69.75" customHeight="1">
      <c r="A173" s="1"/>
      <c r="B173" s="1"/>
      <c r="C173" s="1"/>
      <c r="D173" s="1"/>
      <c r="E173" s="1"/>
      <c r="F173" s="1"/>
      <c r="G173" s="1"/>
      <c r="H173" s="1"/>
      <c r="I173" s="1"/>
      <c r="J173" s="1"/>
      <c r="K173" s="1"/>
      <c r="L173" s="1"/>
      <c r="M173" s="1"/>
      <c r="N173" s="1"/>
      <c r="O173" s="6"/>
    </row>
    <row r="174" spans="1:15" s="2" customFormat="1" ht="11.25" customHeight="1">
      <c r="A174" s="1"/>
      <c r="B174" s="1"/>
      <c r="C174" s="1"/>
      <c r="D174" s="1"/>
      <c r="E174" s="1"/>
      <c r="F174" s="1"/>
      <c r="G174" s="1"/>
      <c r="H174" s="1"/>
      <c r="I174" s="1"/>
      <c r="J174" s="1"/>
      <c r="K174" s="1"/>
      <c r="L174" s="1"/>
      <c r="M174" s="1"/>
      <c r="N174" s="1"/>
      <c r="O174" s="6"/>
    </row>
    <row r="175" spans="1:15" s="2" customFormat="1" ht="11.25" customHeight="1">
      <c r="A175" s="1"/>
      <c r="B175" s="1"/>
      <c r="C175" s="1"/>
      <c r="D175" s="1"/>
      <c r="E175" s="1"/>
      <c r="F175" s="1"/>
      <c r="G175" s="1"/>
      <c r="H175" s="1"/>
      <c r="I175" s="1"/>
      <c r="J175" s="1"/>
      <c r="K175" s="1"/>
      <c r="L175" s="1"/>
      <c r="M175" s="1"/>
      <c r="N175" s="1"/>
      <c r="O175" s="6"/>
    </row>
    <row r="176" spans="1:15" s="2" customFormat="1" ht="11.25" customHeight="1">
      <c r="A176" s="1"/>
      <c r="B176" s="1"/>
      <c r="C176" s="1"/>
      <c r="D176" s="1"/>
      <c r="E176" s="1"/>
      <c r="F176" s="1"/>
      <c r="G176" s="1"/>
      <c r="H176" s="1"/>
      <c r="I176" s="1"/>
      <c r="J176" s="1"/>
      <c r="K176" s="1"/>
      <c r="L176" s="1"/>
      <c r="M176" s="1"/>
      <c r="N176" s="1"/>
      <c r="O176" s="6"/>
    </row>
    <row r="177" spans="1:15" s="2" customFormat="1" ht="11.25" customHeight="1">
      <c r="A177" s="1"/>
      <c r="B177" s="1"/>
      <c r="C177" s="1"/>
      <c r="D177" s="1"/>
      <c r="E177" s="1"/>
      <c r="F177" s="1"/>
      <c r="G177" s="1"/>
      <c r="H177" s="1"/>
      <c r="I177" s="1"/>
      <c r="J177" s="1"/>
      <c r="K177" s="1"/>
      <c r="L177" s="1"/>
      <c r="M177" s="1"/>
      <c r="N177" s="1"/>
      <c r="O177" s="6"/>
    </row>
    <row r="178" spans="1:15" s="2" customFormat="1" ht="11.25" customHeight="1">
      <c r="A178" s="1"/>
      <c r="B178" s="1"/>
      <c r="C178" s="1"/>
      <c r="D178" s="1"/>
      <c r="E178" s="1"/>
      <c r="F178" s="1"/>
      <c r="G178" s="1"/>
      <c r="H178" s="1"/>
      <c r="I178" s="1"/>
      <c r="J178" s="1"/>
      <c r="K178" s="1"/>
      <c r="L178" s="1"/>
      <c r="M178" s="1"/>
      <c r="N178" s="1"/>
      <c r="O178" s="6"/>
    </row>
    <row r="179" spans="1:15" s="2" customFormat="1" ht="11.25" customHeight="1">
      <c r="A179" s="1"/>
      <c r="B179" s="1"/>
      <c r="C179" s="1"/>
      <c r="D179" s="1"/>
      <c r="E179" s="1"/>
      <c r="F179" s="1"/>
      <c r="G179" s="1"/>
      <c r="H179" s="1"/>
      <c r="I179" s="1"/>
      <c r="J179" s="1"/>
      <c r="K179" s="1"/>
      <c r="L179" s="1"/>
      <c r="M179" s="1"/>
      <c r="N179" s="1"/>
      <c r="O179" s="6"/>
    </row>
    <row r="180" spans="1:15" s="2" customFormat="1" ht="11.25" customHeight="1">
      <c r="A180" s="1"/>
      <c r="B180" s="1"/>
      <c r="C180" s="1"/>
      <c r="D180" s="1"/>
      <c r="E180" s="1"/>
      <c r="F180" s="1"/>
      <c r="G180" s="1"/>
      <c r="H180" s="1"/>
      <c r="I180" s="1"/>
      <c r="J180" s="1"/>
      <c r="K180" s="1"/>
      <c r="L180" s="1"/>
      <c r="M180" s="1"/>
      <c r="N180" s="1"/>
      <c r="O180" s="6"/>
    </row>
    <row r="181" spans="1:15" s="2" customFormat="1" ht="11.25" customHeight="1">
      <c r="A181" s="1"/>
      <c r="B181" s="1"/>
      <c r="C181" s="1"/>
      <c r="D181" s="1"/>
      <c r="E181" s="1"/>
      <c r="F181" s="1"/>
      <c r="G181" s="1"/>
      <c r="H181" s="1"/>
      <c r="I181" s="1"/>
      <c r="J181" s="1"/>
      <c r="K181" s="1"/>
      <c r="L181" s="1"/>
      <c r="M181" s="1"/>
      <c r="N181" s="1"/>
      <c r="O181" s="6"/>
    </row>
    <row r="182" spans="1:15" s="2" customFormat="1" ht="11.25" customHeight="1">
      <c r="A182" s="1"/>
      <c r="B182" s="1"/>
      <c r="C182" s="1"/>
      <c r="D182" s="1"/>
      <c r="E182" s="1"/>
      <c r="F182" s="1"/>
      <c r="G182" s="1"/>
      <c r="H182" s="1"/>
      <c r="I182" s="1"/>
      <c r="J182" s="1"/>
      <c r="K182" s="1"/>
      <c r="L182" s="1"/>
      <c r="M182" s="1"/>
      <c r="N182" s="1"/>
      <c r="O182" s="1"/>
    </row>
    <row r="183" spans="1:15" s="2" customFormat="1" ht="11.25" customHeight="1">
      <c r="A183" s="1"/>
      <c r="B183" s="1"/>
      <c r="C183" s="1"/>
      <c r="D183" s="1"/>
      <c r="E183" s="1"/>
      <c r="F183" s="1"/>
      <c r="G183" s="1"/>
      <c r="H183" s="1"/>
      <c r="I183" s="1"/>
      <c r="J183" s="1"/>
      <c r="K183" s="1"/>
      <c r="L183" s="1"/>
      <c r="M183" s="1"/>
      <c r="N183" s="1"/>
      <c r="O183" s="1"/>
    </row>
    <row r="184" spans="1:15" s="2" customFormat="1" ht="11.25" customHeight="1">
      <c r="A184" s="1"/>
      <c r="B184" s="1"/>
      <c r="C184" s="1"/>
      <c r="D184" s="1"/>
      <c r="E184" s="1"/>
      <c r="F184" s="1"/>
      <c r="G184" s="1"/>
      <c r="H184" s="1"/>
      <c r="I184" s="1"/>
      <c r="J184" s="1"/>
      <c r="K184" s="1"/>
      <c r="L184" s="1"/>
      <c r="M184" s="1"/>
      <c r="N184" s="1"/>
      <c r="O184" s="1"/>
    </row>
    <row r="185" spans="1:15" s="2" customFormat="1" ht="11.25" customHeight="1">
      <c r="A185" s="1"/>
      <c r="B185" s="1"/>
      <c r="C185" s="1"/>
      <c r="D185" s="1"/>
      <c r="E185" s="1"/>
      <c r="F185" s="1"/>
      <c r="G185" s="1"/>
      <c r="H185" s="1"/>
      <c r="I185" s="1"/>
      <c r="J185" s="1"/>
      <c r="K185" s="1"/>
      <c r="L185" s="1"/>
      <c r="M185" s="1"/>
      <c r="N185" s="1"/>
      <c r="O185" s="1"/>
    </row>
    <row r="186" spans="1:15" s="2" customFormat="1" ht="6.75" customHeight="1">
      <c r="A186" s="1"/>
      <c r="B186" s="1"/>
      <c r="C186" s="1"/>
      <c r="D186" s="1"/>
      <c r="E186" s="1"/>
      <c r="F186" s="1"/>
      <c r="G186" s="1"/>
      <c r="H186" s="1"/>
      <c r="I186" s="1"/>
      <c r="J186" s="1"/>
      <c r="K186" s="1"/>
      <c r="L186" s="1"/>
      <c r="M186" s="1"/>
      <c r="N186" s="1"/>
      <c r="O186" s="1"/>
    </row>
    <row r="187" spans="1:15" s="2" customFormat="1" ht="11.25" customHeight="1">
      <c r="A187" s="1"/>
      <c r="B187" s="1"/>
      <c r="C187" s="1"/>
      <c r="D187" s="1"/>
      <c r="E187" s="1"/>
      <c r="F187" s="1"/>
      <c r="G187" s="1"/>
      <c r="H187" s="1"/>
      <c r="I187" s="1"/>
      <c r="J187" s="1"/>
      <c r="K187" s="1"/>
      <c r="L187" s="1"/>
      <c r="M187" s="1"/>
      <c r="N187" s="1"/>
      <c r="O187" s="1"/>
    </row>
    <row r="188" spans="1:15" s="2" customFormat="1" ht="11.25" customHeight="1">
      <c r="A188" s="1"/>
      <c r="B188" s="1"/>
      <c r="C188" s="1"/>
      <c r="D188" s="1"/>
      <c r="E188" s="1"/>
      <c r="F188" s="1"/>
      <c r="G188" s="1"/>
      <c r="H188" s="1"/>
      <c r="I188" s="1"/>
      <c r="J188" s="1"/>
      <c r="K188" s="1"/>
      <c r="L188" s="1"/>
      <c r="M188" s="1"/>
      <c r="N188" s="1"/>
      <c r="O188" s="1"/>
    </row>
    <row r="189" spans="1:15" s="2" customFormat="1" ht="11.25" customHeight="1">
      <c r="A189" s="1"/>
      <c r="B189" s="1"/>
      <c r="C189" s="1"/>
      <c r="D189" s="1"/>
      <c r="E189" s="1"/>
      <c r="F189" s="1"/>
      <c r="G189" s="1"/>
      <c r="H189" s="1"/>
      <c r="I189" s="1"/>
      <c r="J189" s="1"/>
      <c r="K189" s="1"/>
      <c r="L189" s="1"/>
      <c r="M189" s="1"/>
      <c r="N189" s="1"/>
      <c r="O189" s="1"/>
    </row>
    <row r="190" spans="1:15" s="2" customFormat="1" ht="11.25" customHeight="1">
      <c r="A190" s="1"/>
      <c r="B190" s="1"/>
      <c r="C190" s="1"/>
      <c r="D190" s="1"/>
      <c r="E190" s="1"/>
      <c r="F190" s="1"/>
      <c r="G190" s="1"/>
      <c r="H190" s="1"/>
      <c r="I190" s="1"/>
      <c r="J190" s="1"/>
      <c r="K190" s="1"/>
      <c r="L190" s="1"/>
      <c r="M190" s="1"/>
      <c r="N190" s="1"/>
      <c r="O190" s="1"/>
    </row>
    <row r="191" spans="1:15" s="2" customFormat="1" ht="11.25" customHeight="1">
      <c r="A191" s="1"/>
      <c r="B191" s="1"/>
      <c r="C191" s="1"/>
      <c r="D191" s="1"/>
      <c r="E191" s="1"/>
      <c r="F191" s="1"/>
      <c r="G191" s="1"/>
      <c r="H191" s="1"/>
      <c r="I191" s="1"/>
      <c r="J191" s="1"/>
      <c r="K191" s="1"/>
      <c r="L191" s="1"/>
      <c r="M191" s="1"/>
      <c r="N191" s="1"/>
      <c r="O191" s="1"/>
    </row>
    <row r="192" spans="1:15" s="2" customFormat="1" ht="11.25" customHeight="1">
      <c r="A192" s="1"/>
      <c r="B192" s="1"/>
      <c r="C192" s="1"/>
      <c r="D192" s="1"/>
      <c r="E192" s="1"/>
      <c r="F192" s="1"/>
      <c r="G192" s="1"/>
      <c r="H192" s="1"/>
      <c r="I192" s="1"/>
      <c r="J192" s="1"/>
      <c r="K192" s="1"/>
      <c r="L192" s="1"/>
      <c r="M192" s="1"/>
      <c r="N192" s="1"/>
      <c r="O192" s="1"/>
    </row>
    <row r="198" spans="1:27">
      <c r="P198" s="5"/>
      <c r="Q198" s="5"/>
      <c r="R198" s="5"/>
      <c r="S198" s="5"/>
      <c r="T198" s="5"/>
      <c r="U198" s="5"/>
      <c r="V198" s="5"/>
      <c r="W198" s="5"/>
      <c r="X198" s="5"/>
      <c r="Y198" s="5"/>
      <c r="Z198" s="5"/>
      <c r="AA198" s="5"/>
    </row>
    <row r="207" spans="1:27" s="6" customFormat="1">
      <c r="A207" s="1"/>
      <c r="B207" s="1"/>
      <c r="C207" s="1"/>
      <c r="D207" s="1"/>
      <c r="E207" s="1"/>
      <c r="F207" s="1"/>
      <c r="G207" s="1"/>
      <c r="H207" s="1"/>
      <c r="I207" s="1"/>
      <c r="J207" s="1"/>
      <c r="K207" s="1"/>
      <c r="L207" s="1"/>
      <c r="M207" s="1"/>
      <c r="N207" s="1"/>
      <c r="O207" s="1"/>
    </row>
    <row r="208" spans="1:27" s="6" customFormat="1">
      <c r="A208" s="1"/>
      <c r="B208" s="1"/>
      <c r="C208" s="1"/>
      <c r="D208" s="1"/>
      <c r="E208" s="1"/>
      <c r="F208" s="1"/>
      <c r="G208" s="1"/>
      <c r="H208" s="1"/>
      <c r="I208" s="1"/>
      <c r="J208" s="1"/>
      <c r="K208" s="1"/>
      <c r="L208" s="1"/>
      <c r="M208" s="1"/>
      <c r="N208" s="1"/>
      <c r="O208" s="1"/>
    </row>
    <row r="209" spans="1:15" s="6" customFormat="1" ht="32.5" customHeight="1">
      <c r="A209" s="1"/>
      <c r="B209" s="1"/>
      <c r="C209" s="1"/>
      <c r="D209" s="1"/>
      <c r="E209" s="1"/>
      <c r="F209" s="1"/>
      <c r="G209" s="1"/>
      <c r="H209" s="1"/>
      <c r="I209" s="1"/>
      <c r="J209" s="1"/>
      <c r="K209" s="1"/>
      <c r="L209" s="1"/>
      <c r="M209" s="1"/>
      <c r="N209" s="1"/>
      <c r="O209" s="1"/>
    </row>
    <row r="210" spans="1:15" s="6" customFormat="1">
      <c r="A210" s="1"/>
      <c r="B210" s="1"/>
      <c r="C210" s="1"/>
      <c r="D210" s="1"/>
      <c r="E210" s="1"/>
      <c r="F210" s="1"/>
      <c r="G210" s="1"/>
      <c r="H210" s="1"/>
      <c r="I210" s="1"/>
      <c r="J210" s="1"/>
      <c r="K210" s="1"/>
      <c r="L210" s="1"/>
      <c r="M210" s="1"/>
      <c r="N210" s="1"/>
      <c r="O210" s="1"/>
    </row>
    <row r="211" spans="1:15" s="6" customFormat="1">
      <c r="A211" s="1"/>
      <c r="B211" s="1"/>
      <c r="C211" s="1"/>
      <c r="D211" s="1"/>
      <c r="E211" s="1"/>
      <c r="F211" s="1"/>
      <c r="G211" s="1"/>
      <c r="H211" s="1"/>
      <c r="I211" s="1"/>
      <c r="J211" s="1"/>
      <c r="K211" s="1"/>
      <c r="L211" s="1"/>
      <c r="M211" s="1"/>
      <c r="N211" s="1"/>
      <c r="O211" s="1"/>
    </row>
    <row r="212" spans="1:15" s="6" customFormat="1">
      <c r="A212" s="1"/>
      <c r="B212" s="1"/>
      <c r="C212" s="1"/>
      <c r="D212" s="1"/>
      <c r="E212" s="1"/>
      <c r="F212" s="1"/>
      <c r="G212" s="1"/>
      <c r="H212" s="1"/>
      <c r="I212" s="1"/>
      <c r="J212" s="1"/>
      <c r="K212" s="1"/>
      <c r="L212" s="1"/>
      <c r="M212" s="1"/>
      <c r="N212" s="1"/>
      <c r="O212" s="1"/>
    </row>
    <row r="213" spans="1:15" s="6" customFormat="1">
      <c r="A213" s="1"/>
      <c r="B213" s="1"/>
      <c r="C213" s="1"/>
      <c r="D213" s="1"/>
      <c r="E213" s="1"/>
      <c r="F213" s="1"/>
      <c r="G213" s="1"/>
      <c r="H213" s="1"/>
      <c r="I213" s="1"/>
      <c r="J213" s="1"/>
      <c r="K213" s="1"/>
      <c r="L213" s="1"/>
      <c r="M213" s="1"/>
      <c r="N213" s="1"/>
      <c r="O213" s="1"/>
    </row>
    <row r="214" spans="1:15" s="6" customFormat="1">
      <c r="A214" s="1"/>
      <c r="B214" s="1"/>
      <c r="C214" s="1"/>
      <c r="D214" s="1"/>
      <c r="E214" s="1"/>
      <c r="F214" s="1"/>
      <c r="G214" s="1"/>
      <c r="H214" s="1"/>
      <c r="I214" s="1"/>
      <c r="J214" s="1"/>
      <c r="K214" s="1"/>
      <c r="L214" s="1"/>
      <c r="M214" s="1"/>
      <c r="N214" s="1"/>
      <c r="O214" s="1"/>
    </row>
    <row r="215" spans="1:15" s="6" customFormat="1">
      <c r="A215" s="1"/>
      <c r="B215" s="1"/>
      <c r="C215" s="1"/>
      <c r="D215" s="1"/>
      <c r="E215" s="1"/>
      <c r="F215" s="1"/>
      <c r="G215" s="1"/>
      <c r="H215" s="1"/>
      <c r="I215" s="1"/>
      <c r="J215" s="1"/>
      <c r="K215" s="1"/>
      <c r="L215" s="1"/>
      <c r="M215" s="1"/>
      <c r="N215" s="1"/>
      <c r="O215" s="1"/>
    </row>
    <row r="216" spans="1:15" s="6" customFormat="1">
      <c r="A216" s="1"/>
      <c r="B216" s="1"/>
      <c r="C216" s="1"/>
      <c r="D216" s="1"/>
      <c r="E216" s="1"/>
      <c r="F216" s="1"/>
      <c r="G216" s="1"/>
      <c r="H216" s="1"/>
      <c r="I216" s="1"/>
      <c r="J216" s="1"/>
      <c r="K216" s="1"/>
      <c r="L216" s="1"/>
      <c r="M216" s="1"/>
      <c r="N216" s="1"/>
      <c r="O216" s="1"/>
    </row>
  </sheetData>
  <mergeCells count="75">
    <mergeCell ref="J6:J8"/>
    <mergeCell ref="I9:I11"/>
    <mergeCell ref="B12:B19"/>
    <mergeCell ref="I12:I13"/>
    <mergeCell ref="I14:I16"/>
    <mergeCell ref="A45:B52"/>
    <mergeCell ref="I47:I49"/>
    <mergeCell ref="J14:J16"/>
    <mergeCell ref="I17:I19"/>
    <mergeCell ref="A20:B27"/>
    <mergeCell ref="I22:I24"/>
    <mergeCell ref="A29:A44"/>
    <mergeCell ref="B29:B36"/>
    <mergeCell ref="I29:I30"/>
    <mergeCell ref="I31:I33"/>
    <mergeCell ref="J31:J33"/>
    <mergeCell ref="I34:I36"/>
    <mergeCell ref="A4:A19"/>
    <mergeCell ref="B4:B11"/>
    <mergeCell ref="I4:I5"/>
    <mergeCell ref="I6:I8"/>
    <mergeCell ref="B37:B44"/>
    <mergeCell ref="I37:I38"/>
    <mergeCell ref="I39:I41"/>
    <mergeCell ref="J39:J41"/>
    <mergeCell ref="I42:I44"/>
    <mergeCell ref="A53:B53"/>
    <mergeCell ref="A54:B61"/>
    <mergeCell ref="I56:I58"/>
    <mergeCell ref="I64:J64"/>
    <mergeCell ref="A65:A76"/>
    <mergeCell ref="B65:B70"/>
    <mergeCell ref="I65:J65"/>
    <mergeCell ref="I66:J66"/>
    <mergeCell ref="I67:J67"/>
    <mergeCell ref="I68:J68"/>
    <mergeCell ref="I69:J69"/>
    <mergeCell ref="I70:J70"/>
    <mergeCell ref="B71:B76"/>
    <mergeCell ref="I71:J71"/>
    <mergeCell ref="I72:J72"/>
    <mergeCell ref="I73:J73"/>
    <mergeCell ref="I74:J74"/>
    <mergeCell ref="I75:J75"/>
    <mergeCell ref="I76:J76"/>
    <mergeCell ref="B87:B94"/>
    <mergeCell ref="I89:I91"/>
    <mergeCell ref="J89:J91"/>
    <mergeCell ref="I92:I96"/>
    <mergeCell ref="B95:B102"/>
    <mergeCell ref="I97:I99"/>
    <mergeCell ref="B162:J162"/>
    <mergeCell ref="B163:J163"/>
    <mergeCell ref="A132:B139"/>
    <mergeCell ref="I134:I136"/>
    <mergeCell ref="A143:H143"/>
    <mergeCell ref="B155:J155"/>
    <mergeCell ref="B156:J156"/>
    <mergeCell ref="B157:J157"/>
    <mergeCell ref="A1:J1"/>
    <mergeCell ref="B158:J158"/>
    <mergeCell ref="B159:J159"/>
    <mergeCell ref="B160:J160"/>
    <mergeCell ref="A161:J161"/>
    <mergeCell ref="A104:B111"/>
    <mergeCell ref="I106:I108"/>
    <mergeCell ref="A115:A130"/>
    <mergeCell ref="B115:B122"/>
    <mergeCell ref="I117:I119"/>
    <mergeCell ref="J117:J119"/>
    <mergeCell ref="I120:I124"/>
    <mergeCell ref="B123:B130"/>
    <mergeCell ref="I125:I127"/>
    <mergeCell ref="A78:B83"/>
    <mergeCell ref="A87:A102"/>
  </mergeCells>
  <phoneticPr fontId="14"/>
  <conditionalFormatting sqref="D4:H7 D9:H10 D11:G11">
    <cfRule type="containsErrors" dxfId="91" priority="84">
      <formula>ISERROR(D4)</formula>
    </cfRule>
  </conditionalFormatting>
  <conditionalFormatting sqref="D12:H15 D17:H18 D19:G19">
    <cfRule type="containsErrors" dxfId="90" priority="62">
      <formula>ISERROR(D12)</formula>
    </cfRule>
  </conditionalFormatting>
  <conditionalFormatting sqref="D20:H27">
    <cfRule type="containsErrors" dxfId="89" priority="67">
      <formula>ISERROR(D20)</formula>
    </cfRule>
  </conditionalFormatting>
  <conditionalFormatting sqref="D29:H32 D34:H35 D36:G36">
    <cfRule type="containsErrors" dxfId="88" priority="43">
      <formula>ISERROR(D29)</formula>
    </cfRule>
  </conditionalFormatting>
  <conditionalFormatting sqref="D37:H40 D42:H43 D44:G44">
    <cfRule type="containsErrors" dxfId="87" priority="24">
      <formula>ISERROR(D37)</formula>
    </cfRule>
  </conditionalFormatting>
  <conditionalFormatting sqref="D45:H52">
    <cfRule type="containsErrors" dxfId="86" priority="26">
      <formula>ISERROR(D45)</formula>
    </cfRule>
  </conditionalFormatting>
  <conditionalFormatting sqref="D54:H61">
    <cfRule type="containsErrors" dxfId="85" priority="1">
      <formula>ISERROR(D54)</formula>
    </cfRule>
  </conditionalFormatting>
  <conditionalFormatting sqref="D87:H90 D92:H93 D94:G94 D102:G102">
    <cfRule type="containsErrors" dxfId="84" priority="66">
      <formula>ISERROR(D87)</formula>
    </cfRule>
  </conditionalFormatting>
  <conditionalFormatting sqref="D104:H111">
    <cfRule type="containsErrors" dxfId="83" priority="64">
      <formula>ISERROR(D104)</formula>
    </cfRule>
  </conditionalFormatting>
  <conditionalFormatting sqref="D115:H118 D120:H121 D122:G122 D130:G130">
    <cfRule type="containsErrors" dxfId="82" priority="8">
      <formula>ISERROR(D115)</formula>
    </cfRule>
  </conditionalFormatting>
  <conditionalFormatting sqref="D132:H139">
    <cfRule type="containsErrors" dxfId="81" priority="7">
      <formula>ISERROR(D132)</formula>
    </cfRule>
  </conditionalFormatting>
  <conditionalFormatting sqref="H11">
    <cfRule type="expression" dxfId="80" priority="79">
      <formula>IF(J5="医学・歯学分野",IF(H11&gt;1.05,TRUE),FALSE)</formula>
    </cfRule>
    <cfRule type="expression" dxfId="79" priority="78">
      <formula>IF(J5="医学・歯学分野",IF(H11&gt;=1.1,TRUE),FALSE)</formula>
    </cfRule>
    <cfRule type="expression" dxfId="78" priority="77">
      <formula>IF(J5="その他の分野",IF(H11&gt;=1.25,TRUE),FALSE)</formula>
    </cfRule>
    <cfRule type="expression" dxfId="77" priority="85">
      <formula>IF(H11&lt;0.9,TRUE)</formula>
    </cfRule>
    <cfRule type="expression" dxfId="76" priority="82">
      <formula>IF(H11&lt;0.8,TRUE)</formula>
    </cfRule>
    <cfRule type="expression" dxfId="75" priority="80">
      <formula>IF(J5="実験・実習を伴う分野",IF(H11&gt;=1.25,TRUE),FALSE)</formula>
    </cfRule>
    <cfRule type="expression" dxfId="74" priority="76">
      <formula>IF(J5="その他の分野",IF(H11&gt;=1.3,TRUE),FALSE)</formula>
    </cfRule>
    <cfRule type="expression" dxfId="73" priority="81">
      <formula>IF(J5="実験・実習を伴う分野",IF(H11&gt;=1.2,TRUE),FALSE)</formula>
    </cfRule>
  </conditionalFormatting>
  <conditionalFormatting sqref="H19">
    <cfRule type="expression" dxfId="72" priority="58">
      <formula>IF(J13="医学・歯学分野",IF(H19&gt;1.05,TRUE),FALSE)</formula>
    </cfRule>
    <cfRule type="expression" dxfId="71" priority="57">
      <formula>IF(J13="医学・歯学分野",IF(H19&gt;=1.1,TRUE),FALSE)</formula>
    </cfRule>
    <cfRule type="expression" dxfId="70" priority="56">
      <formula>IF(J13="その他の分野",IF(H19&gt;=1.25,TRUE),FALSE)</formula>
    </cfRule>
    <cfRule type="expression" dxfId="69" priority="55">
      <formula>IF(J13="その他の分野",IF(H19&gt;=1.3,TRUE),FALSE)</formula>
    </cfRule>
    <cfRule type="expression" dxfId="68" priority="63">
      <formula>IF(H19&lt;0.9,TRUE)</formula>
    </cfRule>
    <cfRule type="expression" dxfId="67" priority="61">
      <formula>IF(H19&lt;0.8,TRUE)</formula>
    </cfRule>
    <cfRule type="expression" dxfId="66" priority="60">
      <formula>IF(J13="実験・実習を伴う分野",IF(H19&gt;=1.2,TRUE),FALSE)</formula>
    </cfRule>
    <cfRule type="expression" dxfId="65" priority="59">
      <formula>IF(J13="実験・実習を伴う分野",IF(H19&gt;=1.25,TRUE),FALSE)</formula>
    </cfRule>
  </conditionalFormatting>
  <conditionalFormatting sqref="H36">
    <cfRule type="expression" dxfId="64" priority="44">
      <formula>IF(H36&lt;0.9,TRUE)</formula>
    </cfRule>
    <cfRule type="expression" dxfId="63" priority="39">
      <formula>IF(J30="実験・実習を伴う分野",IF(H36&gt;=1.25,TRUE),FALSE)</formula>
    </cfRule>
    <cfRule type="expression" dxfId="62" priority="36">
      <formula>IF(J30="その他の分野",IF(H36&gt;=1.25,TRUE),FALSE)</formula>
    </cfRule>
    <cfRule type="expression" dxfId="61" priority="40">
      <formula>IF(J30="実験・実習を伴う分野",IF(H36&gt;=1.2,TRUE),FALSE)</formula>
    </cfRule>
    <cfRule type="expression" dxfId="60" priority="41">
      <formula>IF(H36&lt;0.8,TRUE)</formula>
    </cfRule>
    <cfRule type="expression" dxfId="59" priority="37">
      <formula>IF(J30="医学・歯学分野",IF(H36&gt;=1.1,TRUE),FALSE)</formula>
    </cfRule>
    <cfRule type="expression" dxfId="58" priority="38">
      <formula>IF(J30="医学・歯学分野",IF(H36&gt;1.05,TRUE),FALSE)</formula>
    </cfRule>
    <cfRule type="expression" dxfId="57" priority="35">
      <formula>IF(J30="その他の分野",IF(H36&gt;=1.3,TRUE),FALSE)</formula>
    </cfRule>
  </conditionalFormatting>
  <conditionalFormatting sqref="H44">
    <cfRule type="expression" dxfId="56" priority="21">
      <formula>IF(J38="実験・実習を伴う分野",IF(H44&gt;=1.25,TRUE),FALSE)</formula>
    </cfRule>
    <cfRule type="expression" dxfId="55" priority="22">
      <formula>IF(J38="実験・実習を伴う分野",IF(H44&gt;=1.2,TRUE),FALSE)</formula>
    </cfRule>
    <cfRule type="expression" dxfId="54" priority="25">
      <formula>IF(H44&lt;0.9,TRUE)</formula>
    </cfRule>
    <cfRule type="expression" dxfId="53" priority="23">
      <formula>IF(H44&lt;0.8,TRUE)</formula>
    </cfRule>
    <cfRule type="expression" dxfId="52" priority="17">
      <formula>IF(J38="その他の分野",IF(H44&gt;=1.3,TRUE),FALSE)</formula>
    </cfRule>
    <cfRule type="expression" dxfId="51" priority="18">
      <formula>IF(J38="その他の分野",IF(H44&gt;=1.25,TRUE),FALSE)</formula>
    </cfRule>
    <cfRule type="expression" dxfId="50" priority="19">
      <formula>IF(J38="医学・歯学分野",IF(H44&gt;=1.1,TRUE),FALSE)</formula>
    </cfRule>
    <cfRule type="expression" dxfId="49" priority="20">
      <formula>IF(J38="医学・歯学分野",IF(H44&gt;1.05,TRUE),FALSE)</formula>
    </cfRule>
  </conditionalFormatting>
  <conditionalFormatting sqref="H111">
    <cfRule type="expression" dxfId="48" priority="91">
      <formula>IF(H111&gt;=2,TRUE)</formula>
    </cfRule>
    <cfRule type="expression" dxfId="47" priority="90">
      <formula>IF(J88="修士（博士前期）課程",IF(H111&lt;0.5,TRUE),FALSE)</formula>
    </cfRule>
    <cfRule type="expression" dxfId="46" priority="89">
      <formula>IF(J88="専門職学位課程",IF(H111&lt;0.5,TRUE),FALSE)</formula>
    </cfRule>
    <cfRule type="expression" dxfId="45" priority="88">
      <formula>IF(J88="博士（博士後期）課程",IF(H111&lt;0.33,TRUE),FALSE)</formula>
    </cfRule>
  </conditionalFormatting>
  <conditionalFormatting sqref="H139">
    <cfRule type="expression" dxfId="44" priority="5">
      <formula>IF(J116="博士（博士後期）課程",IF(H139&lt;0.33,TRUE),FALSE)</formula>
    </cfRule>
    <cfRule type="expression" dxfId="43" priority="6">
      <formula>IF(J116="専門職学位課程",IF(H139&lt;0.5,TRUE),FALSE)</formula>
    </cfRule>
    <cfRule type="expression" dxfId="42" priority="92">
      <formula>IF(H139&gt;=2,TRUE)</formula>
    </cfRule>
  </conditionalFormatting>
  <conditionalFormatting sqref="I4 I12">
    <cfRule type="containsErrors" dxfId="41" priority="83">
      <formula>ISERROR(I4)</formula>
    </cfRule>
  </conditionalFormatting>
  <conditionalFormatting sqref="I6">
    <cfRule type="expression" dxfId="40" priority="74">
      <formula>IF(I6&lt;0.8,TRUE)</formula>
    </cfRule>
    <cfRule type="expression" dxfId="39" priority="70">
      <formula>IF(J5="医学・歯学分野",IF(I6&gt;=1.05,TRUE),FALSE)</formula>
    </cfRule>
    <cfRule type="expression" dxfId="38" priority="68">
      <formula>IF(J5="その他の分野",IF(I6&gt;=1.3,TRUE),FALSE)</formula>
    </cfRule>
    <cfRule type="expression" dxfId="37" priority="75">
      <formula>IF(I6&lt;0.9,TRUE)</formula>
    </cfRule>
    <cfRule type="expression" dxfId="36" priority="73">
      <formula>IF(J5="実験・実習を伴う分野",IF(I6&gt;=1.2,TRUE),FALSE)</formula>
    </cfRule>
    <cfRule type="expression" dxfId="35" priority="72">
      <formula>IF(J5="実験・実習を伴う分野",IF(I6&gt;=1.25,TRUE),FALSE)</formula>
    </cfRule>
    <cfRule type="expression" dxfId="34" priority="71">
      <formula>IF(J5="医学・歯学分野",IF(I6&gt;1,TRUE),FALSE)</formula>
    </cfRule>
    <cfRule type="expression" dxfId="33" priority="69">
      <formula>IF(J5="その他の分野",IF(I6&gt;=1.25,TRUE),FALSE)</formula>
    </cfRule>
  </conditionalFormatting>
  <conditionalFormatting sqref="I14">
    <cfRule type="expression" dxfId="32" priority="50">
      <formula>IF(J13="医学・歯学分野",IF(I14&gt;1,TRUE),FALSE)</formula>
    </cfRule>
    <cfRule type="expression" dxfId="31" priority="48">
      <formula>IF(J13="その他の分野",IF(I14&gt;=1.25,TRUE),FALSE)</formula>
    </cfRule>
    <cfRule type="expression" dxfId="30" priority="49">
      <formula>IF(J13="医学・歯学分野",IF(I14&gt;=1.05,TRUE),FALSE)</formula>
    </cfRule>
    <cfRule type="expression" dxfId="29" priority="51">
      <formula>IF(J13="実験・実習を伴う分野",IF(I14&gt;=1.25,TRUE),FALSE)</formula>
    </cfRule>
    <cfRule type="expression" dxfId="28" priority="52">
      <formula>IF(J13="実験・実習を伴う分野",IF(I14&gt;=1.2,TRUE),FALSE)</formula>
    </cfRule>
    <cfRule type="expression" dxfId="27" priority="53">
      <formula>IF(I14&lt;0.8,TRUE)</formula>
    </cfRule>
    <cfRule type="expression" dxfId="26" priority="54">
      <formula>IF(I14&lt;0.9,TRUE)</formula>
    </cfRule>
    <cfRule type="expression" dxfId="25" priority="47">
      <formula>IF(J13="その他の分野",IF(I14&gt;=1.3,TRUE),FALSE)</formula>
    </cfRule>
  </conditionalFormatting>
  <conditionalFormatting sqref="I20:I22">
    <cfRule type="containsErrors" dxfId="24" priority="86">
      <formula>ISERROR(I20)</formula>
    </cfRule>
  </conditionalFormatting>
  <conditionalFormatting sqref="I25:I27">
    <cfRule type="containsErrors" dxfId="23" priority="87">
      <formula>ISERROR(I25)</formula>
    </cfRule>
  </conditionalFormatting>
  <conditionalFormatting sqref="I29 I37">
    <cfRule type="containsErrors" dxfId="22" priority="42">
      <formula>ISERROR(I29)</formula>
    </cfRule>
  </conditionalFormatting>
  <conditionalFormatting sqref="I31">
    <cfRule type="expression" dxfId="21" priority="27">
      <formula>IF(J30="その他の分野",IF(I31&gt;=1.3,TRUE),FALSE)</formula>
    </cfRule>
    <cfRule type="expression" dxfId="20" priority="28">
      <formula>IF(J30="その他の分野",IF(I31&gt;=1.25,TRUE),FALSE)</formula>
    </cfRule>
    <cfRule type="expression" dxfId="19" priority="29">
      <formula>IF(J30="医学・歯学分野",IF(I31&gt;=1.05,TRUE),FALSE)</formula>
    </cfRule>
    <cfRule type="expression" dxfId="18" priority="31">
      <formula>IF(J30="実験・実習を伴う分野",IF(I31&gt;=1.25,TRUE),FALSE)</formula>
    </cfRule>
    <cfRule type="expression" dxfId="17" priority="30">
      <formula>IF(J30="医学・歯学分野",IF(I31&gt;1,TRUE),FALSE)</formula>
    </cfRule>
    <cfRule type="expression" dxfId="16" priority="32">
      <formula>IF(J30="実験・実習を伴う分野",IF(I31&gt;=1.2,TRUE),FALSE)</formula>
    </cfRule>
    <cfRule type="expression" dxfId="15" priority="33">
      <formula>IF(I31&lt;0.8,TRUE)</formula>
    </cfRule>
    <cfRule type="expression" dxfId="14" priority="34">
      <formula>IF(I31&lt;0.9,TRUE)</formula>
    </cfRule>
  </conditionalFormatting>
  <conditionalFormatting sqref="I39">
    <cfRule type="expression" dxfId="13" priority="12">
      <formula>IF(J38="医学・歯学分野",IF(I39&gt;1,TRUE),FALSE)</formula>
    </cfRule>
    <cfRule type="expression" dxfId="12" priority="16">
      <formula>IF(I39&lt;0.9,TRUE)</formula>
    </cfRule>
    <cfRule type="expression" dxfId="11" priority="15">
      <formula>IF(I39&lt;0.8,TRUE)</formula>
    </cfRule>
    <cfRule type="expression" dxfId="10" priority="14">
      <formula>IF(J38="実験・実習を伴う分野",IF(I39&gt;=1.2,TRUE),FALSE)</formula>
    </cfRule>
    <cfRule type="expression" dxfId="9" priority="13">
      <formula>IF(J38="実験・実習を伴う分野",IF(I39&gt;=1.25,TRUE),FALSE)</formula>
    </cfRule>
    <cfRule type="expression" dxfId="8" priority="10">
      <formula>IF(J38="その他の分野",IF(I39&gt;=1.25,TRUE),FALSE)</formula>
    </cfRule>
    <cfRule type="expression" dxfId="7" priority="9">
      <formula>IF(J38="その他の分野",IF(I39&gt;=1.3,TRUE),FALSE)</formula>
    </cfRule>
    <cfRule type="expression" dxfId="6" priority="11">
      <formula>IF(J38="医学・歯学分野",IF(I39&gt;=1.05,TRUE),FALSE)</formula>
    </cfRule>
  </conditionalFormatting>
  <conditionalFormatting sqref="I45:I47">
    <cfRule type="containsErrors" dxfId="5" priority="45">
      <formula>ISERROR(I45)</formula>
    </cfRule>
  </conditionalFormatting>
  <conditionalFormatting sqref="I50:I52">
    <cfRule type="containsErrors" dxfId="4" priority="46">
      <formula>ISERROR(I50)</formula>
    </cfRule>
  </conditionalFormatting>
  <conditionalFormatting sqref="I54:I56">
    <cfRule type="containsErrors" dxfId="3" priority="2">
      <formula>ISERROR(I54)</formula>
    </cfRule>
  </conditionalFormatting>
  <conditionalFormatting sqref="I59:I61">
    <cfRule type="containsErrors" dxfId="2" priority="3">
      <formula>ISERROR(I59)</formula>
    </cfRule>
  </conditionalFormatting>
  <conditionalFormatting sqref="I87 D95:H98 D99:G99 D100:H101">
    <cfRule type="containsErrors" dxfId="1" priority="65">
      <formula>ISERROR(D87)</formula>
    </cfRule>
  </conditionalFormatting>
  <conditionalFormatting sqref="I115 D123:H126 D127:G127 D128:H129">
    <cfRule type="containsErrors" dxfId="0" priority="4">
      <formula>ISERROR(D115)</formula>
    </cfRule>
  </conditionalFormatting>
  <dataValidations count="2">
    <dataValidation type="list" allowBlank="1" showInputMessage="1" showErrorMessage="1" sqref="J38 J30 J13 J5" xr:uid="{2EC11461-1B57-4E51-BC66-F1D15B8D9126}">
      <formula1>$K$4:$K$6</formula1>
    </dataValidation>
    <dataValidation type="list" allowBlank="1" showInputMessage="1" showErrorMessage="1" sqref="J116 J88" xr:uid="{6E9D204D-3894-47F9-8752-77F7E873070A}">
      <formula1>$K$87:$K$89</formula1>
    </dataValidation>
  </dataValidations>
  <pageMargins left="0.70866141732283472" right="0.70866141732283472" top="0.98425196850393704" bottom="0.74803149606299213" header="0.31496062992125984" footer="0.31496062992125984"/>
  <pageSetup paperSize="9" scale="81" fitToHeight="0" orientation="landscape" r:id="rId1"/>
  <rowBreaks count="1" manualBreakCount="1">
    <brk id="140" max="9" man="1"/>
  </rowBreaks>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648BA-BB2A-4135-BB64-81F3DA54F764}">
  <sheetPr codeName="Sheet8"/>
  <dimension ref="A1:AE106"/>
  <sheetViews>
    <sheetView showGridLines="0" view="pageBreakPreview" topLeftCell="A92" zoomScaleNormal="100" zoomScaleSheetLayoutView="100" workbookViewId="0">
      <selection activeCell="B100" sqref="B100:V100"/>
    </sheetView>
  </sheetViews>
  <sheetFormatPr defaultColWidth="9" defaultRowHeight="11.5"/>
  <cols>
    <col min="1" max="1" width="4.33203125" style="39" customWidth="1"/>
    <col min="2" max="3" width="3.58203125" style="39" customWidth="1"/>
    <col min="4" max="4" width="28.33203125" style="39" customWidth="1"/>
    <col min="5" max="8" width="6.58203125" style="39" customWidth="1"/>
    <col min="9" max="9" width="11.08203125" style="39" bestFit="1" customWidth="1"/>
    <col min="10" max="29" width="6.58203125" style="39" customWidth="1"/>
    <col min="30" max="31" width="10.08203125" style="39" customWidth="1"/>
    <col min="32" max="16384" width="9" style="39"/>
  </cols>
  <sheetData>
    <row r="1" spans="1:31" ht="13">
      <c r="A1" s="255" t="s">
        <v>866</v>
      </c>
      <c r="B1" s="43"/>
    </row>
    <row r="2" spans="1:31" ht="13">
      <c r="A2" s="40"/>
      <c r="B2" s="100" t="s">
        <v>163</v>
      </c>
      <c r="AE2" s="99"/>
    </row>
    <row r="4" spans="1:31" ht="12" thickBot="1">
      <c r="B4" s="63" t="s">
        <v>162</v>
      </c>
    </row>
    <row r="5" spans="1:31" ht="34" customHeight="1">
      <c r="B5" s="1847" t="s">
        <v>83</v>
      </c>
      <c r="C5" s="1849" t="s">
        <v>82</v>
      </c>
      <c r="D5" s="1853" t="s">
        <v>135</v>
      </c>
      <c r="E5" s="1793" t="s">
        <v>129</v>
      </c>
      <c r="F5" s="1793"/>
      <c r="G5" s="1793"/>
      <c r="H5" s="1793"/>
      <c r="I5" s="1793"/>
      <c r="J5" s="1793" t="s">
        <v>128</v>
      </c>
      <c r="K5" s="1793"/>
      <c r="L5" s="1793"/>
      <c r="M5" s="1793"/>
      <c r="N5" s="1793"/>
      <c r="O5" s="1793" t="s">
        <v>127</v>
      </c>
      <c r="P5" s="1793"/>
      <c r="Q5" s="1793"/>
      <c r="R5" s="1793"/>
      <c r="S5" s="1793"/>
      <c r="T5" s="1793" t="s">
        <v>126</v>
      </c>
      <c r="U5" s="1793"/>
      <c r="V5" s="1793"/>
      <c r="W5" s="1793"/>
      <c r="X5" s="1793"/>
      <c r="Y5" s="1793" t="s">
        <v>125</v>
      </c>
      <c r="Z5" s="1793"/>
      <c r="AA5" s="1793"/>
      <c r="AB5" s="1793"/>
      <c r="AC5" s="1794"/>
      <c r="AD5" s="1851" t="s">
        <v>157</v>
      </c>
      <c r="AE5" s="1841" t="s">
        <v>156</v>
      </c>
    </row>
    <row r="6" spans="1:31" ht="34" customHeight="1" thickBot="1">
      <c r="B6" s="1848"/>
      <c r="C6" s="1850"/>
      <c r="D6" s="1854"/>
      <c r="E6" s="62" t="s">
        <v>124</v>
      </c>
      <c r="F6" s="62" t="s">
        <v>123</v>
      </c>
      <c r="G6" s="61" t="s">
        <v>122</v>
      </c>
      <c r="H6" s="60" t="s">
        <v>121</v>
      </c>
      <c r="I6" s="62" t="s">
        <v>120</v>
      </c>
      <c r="J6" s="62" t="s">
        <v>124</v>
      </c>
      <c r="K6" s="62" t="s">
        <v>123</v>
      </c>
      <c r="L6" s="61" t="s">
        <v>122</v>
      </c>
      <c r="M6" s="60" t="s">
        <v>121</v>
      </c>
      <c r="N6" s="62" t="s">
        <v>120</v>
      </c>
      <c r="O6" s="62" t="s">
        <v>124</v>
      </c>
      <c r="P6" s="62" t="s">
        <v>123</v>
      </c>
      <c r="Q6" s="61" t="s">
        <v>122</v>
      </c>
      <c r="R6" s="60" t="s">
        <v>121</v>
      </c>
      <c r="S6" s="62" t="s">
        <v>120</v>
      </c>
      <c r="T6" s="62" t="s">
        <v>124</v>
      </c>
      <c r="U6" s="62" t="s">
        <v>123</v>
      </c>
      <c r="V6" s="61" t="s">
        <v>122</v>
      </c>
      <c r="W6" s="60" t="s">
        <v>121</v>
      </c>
      <c r="X6" s="62" t="s">
        <v>120</v>
      </c>
      <c r="Y6" s="62" t="s">
        <v>124</v>
      </c>
      <c r="Z6" s="62" t="s">
        <v>123</v>
      </c>
      <c r="AA6" s="61" t="s">
        <v>122</v>
      </c>
      <c r="AB6" s="60" t="s">
        <v>121</v>
      </c>
      <c r="AC6" s="62" t="s">
        <v>120</v>
      </c>
      <c r="AD6" s="1852"/>
      <c r="AE6" s="1842"/>
    </row>
    <row r="7" spans="1:31" ht="18.75" customHeight="1" thickTop="1">
      <c r="A7" s="98"/>
      <c r="B7" s="1811" t="s">
        <v>81</v>
      </c>
      <c r="C7" s="1812" t="s">
        <v>80</v>
      </c>
      <c r="D7" s="72" t="s">
        <v>150</v>
      </c>
      <c r="E7" s="94"/>
      <c r="F7" s="94"/>
      <c r="G7" s="94"/>
      <c r="H7" s="94"/>
      <c r="I7" s="95"/>
      <c r="J7" s="94"/>
      <c r="K7" s="94"/>
      <c r="L7" s="94"/>
      <c r="M7" s="94"/>
      <c r="N7" s="95"/>
      <c r="O7" s="94"/>
      <c r="P7" s="94"/>
      <c r="Q7" s="94"/>
      <c r="R7" s="94"/>
      <c r="S7" s="95"/>
      <c r="T7" s="94"/>
      <c r="U7" s="94"/>
      <c r="V7" s="94"/>
      <c r="W7" s="94"/>
      <c r="X7" s="95"/>
      <c r="Y7" s="94"/>
      <c r="Z7" s="94"/>
      <c r="AA7" s="94"/>
      <c r="AB7" s="94"/>
      <c r="AC7" s="93"/>
      <c r="AD7" s="92" t="e">
        <f>AA7/AA11*100</f>
        <v>#DIV/0!</v>
      </c>
      <c r="AE7" s="91" t="e">
        <f>AA7/AA17*100</f>
        <v>#DIV/0!</v>
      </c>
    </row>
    <row r="8" spans="1:31" ht="18.75" customHeight="1">
      <c r="A8" s="98"/>
      <c r="B8" s="1811"/>
      <c r="C8" s="1812"/>
      <c r="D8" s="70" t="s">
        <v>149</v>
      </c>
      <c r="E8" s="54"/>
      <c r="F8" s="54"/>
      <c r="G8" s="54"/>
      <c r="H8" s="54"/>
      <c r="I8" s="95"/>
      <c r="J8" s="54"/>
      <c r="K8" s="54"/>
      <c r="L8" s="54"/>
      <c r="M8" s="54"/>
      <c r="N8" s="55"/>
      <c r="O8" s="54"/>
      <c r="P8" s="54"/>
      <c r="Q8" s="54"/>
      <c r="R8" s="54"/>
      <c r="S8" s="55"/>
      <c r="T8" s="54"/>
      <c r="U8" s="54"/>
      <c r="V8" s="54"/>
      <c r="W8" s="54"/>
      <c r="X8" s="55"/>
      <c r="Y8" s="54"/>
      <c r="Z8" s="54"/>
      <c r="AA8" s="54"/>
      <c r="AB8" s="54"/>
      <c r="AC8" s="53"/>
      <c r="AD8" s="89" t="e">
        <f>AA8/AA11*100</f>
        <v>#DIV/0!</v>
      </c>
      <c r="AE8" s="91" t="e">
        <f>AA8/AA17*100</f>
        <v>#DIV/0!</v>
      </c>
    </row>
    <row r="9" spans="1:31" ht="18.75" customHeight="1">
      <c r="A9" s="98"/>
      <c r="B9" s="1811"/>
      <c r="C9" s="1812"/>
      <c r="D9" s="70" t="s">
        <v>148</v>
      </c>
      <c r="E9" s="54"/>
      <c r="F9" s="54"/>
      <c r="G9" s="54"/>
      <c r="H9" s="54"/>
      <c r="I9" s="95"/>
      <c r="J9" s="54"/>
      <c r="K9" s="54"/>
      <c r="L9" s="54"/>
      <c r="M9" s="54"/>
      <c r="N9" s="55"/>
      <c r="O9" s="54"/>
      <c r="P9" s="54"/>
      <c r="Q9" s="54"/>
      <c r="R9" s="54"/>
      <c r="S9" s="55"/>
      <c r="T9" s="54"/>
      <c r="U9" s="54"/>
      <c r="V9" s="54"/>
      <c r="W9" s="54"/>
      <c r="X9" s="55"/>
      <c r="Y9" s="54"/>
      <c r="Z9" s="54"/>
      <c r="AA9" s="54"/>
      <c r="AB9" s="54"/>
      <c r="AC9" s="54"/>
      <c r="AD9" s="89" t="e">
        <f>AA9/AA11*100</f>
        <v>#DIV/0!</v>
      </c>
      <c r="AE9" s="91" t="e">
        <f>AA9/AA17*100</f>
        <v>#DIV/0!</v>
      </c>
    </row>
    <row r="10" spans="1:31" ht="18.75" customHeight="1">
      <c r="A10" s="98"/>
      <c r="B10" s="1811"/>
      <c r="C10" s="1812"/>
      <c r="D10" s="70" t="s">
        <v>147</v>
      </c>
      <c r="E10" s="54"/>
      <c r="F10" s="54"/>
      <c r="G10" s="54"/>
      <c r="H10" s="54"/>
      <c r="I10" s="95"/>
      <c r="J10" s="54"/>
      <c r="K10" s="54"/>
      <c r="L10" s="54"/>
      <c r="M10" s="54"/>
      <c r="N10" s="55"/>
      <c r="O10" s="54"/>
      <c r="P10" s="54"/>
      <c r="Q10" s="54"/>
      <c r="R10" s="54"/>
      <c r="S10" s="55"/>
      <c r="T10" s="54"/>
      <c r="U10" s="54"/>
      <c r="V10" s="54"/>
      <c r="W10" s="54"/>
      <c r="X10" s="55"/>
      <c r="Y10" s="54"/>
      <c r="Z10" s="54"/>
      <c r="AA10" s="54"/>
      <c r="AB10" s="54"/>
      <c r="AC10" s="53"/>
      <c r="AD10" s="89" t="e">
        <f>AA10/AA11*100</f>
        <v>#DIV/0!</v>
      </c>
      <c r="AE10" s="91" t="e">
        <f>AA10/AA17*100</f>
        <v>#DIV/0!</v>
      </c>
    </row>
    <row r="11" spans="1:31" ht="18.75" customHeight="1">
      <c r="A11" s="98"/>
      <c r="B11" s="1811"/>
      <c r="C11" s="1813" t="s">
        <v>161</v>
      </c>
      <c r="D11" s="1814"/>
      <c r="E11" s="66"/>
      <c r="F11" s="66"/>
      <c r="G11" s="66"/>
      <c r="H11" s="66"/>
      <c r="I11" s="67"/>
      <c r="J11" s="66"/>
      <c r="K11" s="66"/>
      <c r="L11" s="66"/>
      <c r="M11" s="66"/>
      <c r="N11" s="67"/>
      <c r="O11" s="66"/>
      <c r="P11" s="66"/>
      <c r="Q11" s="66"/>
      <c r="R11" s="66"/>
      <c r="S11" s="67"/>
      <c r="T11" s="66"/>
      <c r="U11" s="66"/>
      <c r="V11" s="66"/>
      <c r="W11" s="66"/>
      <c r="X11" s="67"/>
      <c r="Y11" s="66"/>
      <c r="Z11" s="66"/>
      <c r="AA11" s="66"/>
      <c r="AB11" s="66"/>
      <c r="AC11" s="65"/>
      <c r="AD11" s="89">
        <v>100</v>
      </c>
      <c r="AE11" s="90"/>
    </row>
    <row r="12" spans="1:31" ht="18.75" customHeight="1">
      <c r="A12" s="98"/>
      <c r="B12" s="1811"/>
      <c r="C12" s="1821" t="s">
        <v>151</v>
      </c>
      <c r="D12" s="72" t="s">
        <v>150</v>
      </c>
      <c r="E12" s="54"/>
      <c r="F12" s="54"/>
      <c r="G12" s="54"/>
      <c r="H12" s="54"/>
      <c r="I12" s="55"/>
      <c r="J12" s="54"/>
      <c r="K12" s="54"/>
      <c r="L12" s="54"/>
      <c r="M12" s="54"/>
      <c r="N12" s="55"/>
      <c r="O12" s="54"/>
      <c r="P12" s="54"/>
      <c r="Q12" s="54"/>
      <c r="R12" s="54"/>
      <c r="S12" s="55"/>
      <c r="T12" s="54"/>
      <c r="U12" s="54"/>
      <c r="V12" s="54"/>
      <c r="W12" s="54"/>
      <c r="X12" s="55"/>
      <c r="Y12" s="54"/>
      <c r="Z12" s="54"/>
      <c r="AA12" s="54"/>
      <c r="AB12" s="54"/>
      <c r="AC12" s="53"/>
      <c r="AD12" s="89" t="e">
        <f>AA12/AA16*100</f>
        <v>#DIV/0!</v>
      </c>
      <c r="AE12" s="88" t="e">
        <f>AA12/AA17*100</f>
        <v>#DIV/0!</v>
      </c>
    </row>
    <row r="13" spans="1:31" ht="18.75" customHeight="1">
      <c r="A13" s="98"/>
      <c r="B13" s="1811"/>
      <c r="C13" s="1812"/>
      <c r="D13" s="70" t="s">
        <v>149</v>
      </c>
      <c r="E13" s="54"/>
      <c r="F13" s="54"/>
      <c r="G13" s="54"/>
      <c r="H13" s="54"/>
      <c r="I13" s="55"/>
      <c r="J13" s="54"/>
      <c r="K13" s="54"/>
      <c r="L13" s="54"/>
      <c r="M13" s="54"/>
      <c r="N13" s="55"/>
      <c r="O13" s="54"/>
      <c r="P13" s="54"/>
      <c r="Q13" s="54"/>
      <c r="R13" s="54"/>
      <c r="S13" s="55"/>
      <c r="T13" s="54"/>
      <c r="U13" s="54"/>
      <c r="V13" s="54"/>
      <c r="W13" s="54"/>
      <c r="X13" s="55"/>
      <c r="Y13" s="54"/>
      <c r="Z13" s="54"/>
      <c r="AA13" s="54"/>
      <c r="AB13" s="54"/>
      <c r="AC13" s="53"/>
      <c r="AD13" s="89" t="e">
        <f>AA13/AA16*100</f>
        <v>#DIV/0!</v>
      </c>
      <c r="AE13" s="88" t="e">
        <f>AA13/AA17*100</f>
        <v>#DIV/0!</v>
      </c>
    </row>
    <row r="14" spans="1:31" ht="18.75" customHeight="1">
      <c r="A14" s="98"/>
      <c r="B14" s="1811"/>
      <c r="C14" s="1812"/>
      <c r="D14" s="70" t="s">
        <v>148</v>
      </c>
      <c r="E14" s="54"/>
      <c r="F14" s="54"/>
      <c r="G14" s="54"/>
      <c r="H14" s="54"/>
      <c r="I14" s="55"/>
      <c r="J14" s="54"/>
      <c r="K14" s="54"/>
      <c r="L14" s="54"/>
      <c r="M14" s="54"/>
      <c r="N14" s="55"/>
      <c r="O14" s="54"/>
      <c r="P14" s="54"/>
      <c r="Q14" s="54"/>
      <c r="R14" s="54"/>
      <c r="S14" s="55"/>
      <c r="T14" s="54"/>
      <c r="U14" s="54"/>
      <c r="V14" s="54"/>
      <c r="W14" s="54"/>
      <c r="X14" s="55"/>
      <c r="Y14" s="54"/>
      <c r="Z14" s="54"/>
      <c r="AA14" s="54"/>
      <c r="AB14" s="54"/>
      <c r="AC14" s="53"/>
      <c r="AD14" s="89" t="e">
        <f>AA14/AA16*100</f>
        <v>#DIV/0!</v>
      </c>
      <c r="AE14" s="88" t="e">
        <f>AA14/AA17*100</f>
        <v>#DIV/0!</v>
      </c>
    </row>
    <row r="15" spans="1:31" ht="18.75" customHeight="1">
      <c r="A15" s="98"/>
      <c r="B15" s="1811"/>
      <c r="C15" s="1812"/>
      <c r="D15" s="70" t="s">
        <v>147</v>
      </c>
      <c r="E15" s="54"/>
      <c r="F15" s="54"/>
      <c r="G15" s="54"/>
      <c r="H15" s="54"/>
      <c r="I15" s="55"/>
      <c r="J15" s="54"/>
      <c r="K15" s="54"/>
      <c r="L15" s="54"/>
      <c r="M15" s="54"/>
      <c r="N15" s="55"/>
      <c r="O15" s="54"/>
      <c r="P15" s="54"/>
      <c r="Q15" s="54"/>
      <c r="R15" s="54"/>
      <c r="S15" s="55"/>
      <c r="T15" s="54"/>
      <c r="U15" s="54"/>
      <c r="V15" s="54"/>
      <c r="W15" s="54"/>
      <c r="X15" s="55"/>
      <c r="Y15" s="54"/>
      <c r="Z15" s="54"/>
      <c r="AA15" s="54"/>
      <c r="AB15" s="54"/>
      <c r="AC15" s="53"/>
      <c r="AD15" s="89" t="e">
        <f>AA15/AA16*100</f>
        <v>#DIV/0!</v>
      </c>
      <c r="AE15" s="88" t="e">
        <f>AA15/AA17*100</f>
        <v>#DIV/0!</v>
      </c>
    </row>
    <row r="16" spans="1:31" ht="18.75" customHeight="1">
      <c r="A16" s="98"/>
      <c r="B16" s="1811"/>
      <c r="C16" s="1813" t="s">
        <v>161</v>
      </c>
      <c r="D16" s="1814"/>
      <c r="E16" s="51"/>
      <c r="F16" s="51"/>
      <c r="G16" s="51"/>
      <c r="H16" s="51"/>
      <c r="I16" s="52"/>
      <c r="J16" s="51"/>
      <c r="K16" s="51"/>
      <c r="L16" s="51"/>
      <c r="M16" s="51"/>
      <c r="N16" s="52"/>
      <c r="O16" s="51"/>
      <c r="P16" s="51"/>
      <c r="Q16" s="51"/>
      <c r="R16" s="51"/>
      <c r="S16" s="52"/>
      <c r="T16" s="51"/>
      <c r="U16" s="51"/>
      <c r="V16" s="51"/>
      <c r="W16" s="51"/>
      <c r="X16" s="52"/>
      <c r="Y16" s="51"/>
      <c r="Z16" s="51"/>
      <c r="AA16" s="51"/>
      <c r="AB16" s="51"/>
      <c r="AC16" s="50"/>
      <c r="AD16" s="87">
        <v>100</v>
      </c>
      <c r="AE16" s="86"/>
    </row>
    <row r="17" spans="1:31" ht="18.75" customHeight="1" thickBot="1">
      <c r="A17" s="98"/>
      <c r="B17" s="1843" t="s">
        <v>160</v>
      </c>
      <c r="C17" s="1844"/>
      <c r="D17" s="1844"/>
      <c r="E17" s="74"/>
      <c r="F17" s="74"/>
      <c r="G17" s="74"/>
      <c r="H17" s="74"/>
      <c r="I17" s="75"/>
      <c r="J17" s="74"/>
      <c r="K17" s="74"/>
      <c r="L17" s="74"/>
      <c r="M17" s="74"/>
      <c r="N17" s="75"/>
      <c r="O17" s="74"/>
      <c r="P17" s="74"/>
      <c r="Q17" s="74"/>
      <c r="R17" s="74"/>
      <c r="S17" s="75"/>
      <c r="T17" s="74"/>
      <c r="U17" s="74"/>
      <c r="V17" s="74"/>
      <c r="W17" s="74"/>
      <c r="X17" s="75"/>
      <c r="Y17" s="74"/>
      <c r="Z17" s="74"/>
      <c r="AA17" s="74"/>
      <c r="AB17" s="74"/>
      <c r="AC17" s="73"/>
      <c r="AD17" s="85"/>
      <c r="AE17" s="84">
        <v>100</v>
      </c>
    </row>
    <row r="18" spans="1:31" ht="18.75" customHeight="1" thickBot="1">
      <c r="A18" s="98"/>
      <c r="B18" s="1845" t="s">
        <v>159</v>
      </c>
      <c r="C18" s="1846"/>
      <c r="D18" s="1846"/>
      <c r="E18" s="48"/>
      <c r="F18" s="48"/>
      <c r="G18" s="48"/>
      <c r="H18" s="48"/>
      <c r="I18" s="49"/>
      <c r="J18" s="48"/>
      <c r="K18" s="48"/>
      <c r="L18" s="48"/>
      <c r="M18" s="48"/>
      <c r="N18" s="49"/>
      <c r="O18" s="48"/>
      <c r="P18" s="48"/>
      <c r="Q18" s="48"/>
      <c r="R18" s="48"/>
      <c r="S18" s="49"/>
      <c r="T18" s="48"/>
      <c r="U18" s="48"/>
      <c r="V18" s="48"/>
      <c r="W18" s="48"/>
      <c r="X18" s="49"/>
      <c r="Y18" s="48"/>
      <c r="Z18" s="48"/>
      <c r="AA18" s="48"/>
      <c r="AB18" s="48"/>
      <c r="AC18" s="47"/>
      <c r="AD18" s="97"/>
      <c r="AE18" s="96"/>
    </row>
    <row r="21" spans="1:31" ht="12" thickBot="1">
      <c r="B21" s="63" t="s">
        <v>158</v>
      </c>
    </row>
    <row r="22" spans="1:31" ht="34" customHeight="1">
      <c r="B22" s="1847" t="s">
        <v>82</v>
      </c>
      <c r="C22" s="1849" t="s">
        <v>82</v>
      </c>
      <c r="D22" s="1853" t="s">
        <v>135</v>
      </c>
      <c r="E22" s="1793" t="s">
        <v>129</v>
      </c>
      <c r="F22" s="1793"/>
      <c r="G22" s="1793"/>
      <c r="H22" s="1793"/>
      <c r="I22" s="1793"/>
      <c r="J22" s="1793" t="s">
        <v>128</v>
      </c>
      <c r="K22" s="1793"/>
      <c r="L22" s="1793"/>
      <c r="M22" s="1793"/>
      <c r="N22" s="1793"/>
      <c r="O22" s="1793" t="s">
        <v>127</v>
      </c>
      <c r="P22" s="1793"/>
      <c r="Q22" s="1793"/>
      <c r="R22" s="1793"/>
      <c r="S22" s="1793"/>
      <c r="T22" s="1793" t="s">
        <v>126</v>
      </c>
      <c r="U22" s="1793"/>
      <c r="V22" s="1793"/>
      <c r="W22" s="1793"/>
      <c r="X22" s="1793"/>
      <c r="Y22" s="1793" t="s">
        <v>125</v>
      </c>
      <c r="Z22" s="1793"/>
      <c r="AA22" s="1793"/>
      <c r="AB22" s="1793"/>
      <c r="AC22" s="1794"/>
      <c r="AD22" s="1851" t="s">
        <v>157</v>
      </c>
      <c r="AE22" s="1841" t="s">
        <v>156</v>
      </c>
    </row>
    <row r="23" spans="1:31" ht="34" customHeight="1" thickBot="1">
      <c r="B23" s="1848"/>
      <c r="C23" s="1850"/>
      <c r="D23" s="1854"/>
      <c r="E23" s="62" t="s">
        <v>124</v>
      </c>
      <c r="F23" s="62" t="s">
        <v>123</v>
      </c>
      <c r="G23" s="61" t="s">
        <v>122</v>
      </c>
      <c r="H23" s="60" t="s">
        <v>121</v>
      </c>
      <c r="I23" s="62" t="s">
        <v>120</v>
      </c>
      <c r="J23" s="62" t="s">
        <v>124</v>
      </c>
      <c r="K23" s="62" t="s">
        <v>123</v>
      </c>
      <c r="L23" s="61" t="s">
        <v>122</v>
      </c>
      <c r="M23" s="60" t="s">
        <v>121</v>
      </c>
      <c r="N23" s="62" t="s">
        <v>120</v>
      </c>
      <c r="O23" s="62" t="s">
        <v>124</v>
      </c>
      <c r="P23" s="62" t="s">
        <v>123</v>
      </c>
      <c r="Q23" s="61" t="s">
        <v>122</v>
      </c>
      <c r="R23" s="60" t="s">
        <v>121</v>
      </c>
      <c r="S23" s="62" t="s">
        <v>120</v>
      </c>
      <c r="T23" s="62" t="s">
        <v>124</v>
      </c>
      <c r="U23" s="62" t="s">
        <v>123</v>
      </c>
      <c r="V23" s="61" t="s">
        <v>122</v>
      </c>
      <c r="W23" s="60" t="s">
        <v>121</v>
      </c>
      <c r="X23" s="62" t="s">
        <v>120</v>
      </c>
      <c r="Y23" s="62" t="s">
        <v>124</v>
      </c>
      <c r="Z23" s="62" t="s">
        <v>123</v>
      </c>
      <c r="AA23" s="61" t="s">
        <v>122</v>
      </c>
      <c r="AB23" s="60" t="s">
        <v>121</v>
      </c>
      <c r="AC23" s="62" t="s">
        <v>120</v>
      </c>
      <c r="AD23" s="1852"/>
      <c r="AE23" s="1842"/>
    </row>
    <row r="24" spans="1:31" ht="18.75" customHeight="1" thickTop="1">
      <c r="B24" s="1811" t="s">
        <v>81</v>
      </c>
      <c r="C24" s="1839" t="s">
        <v>155</v>
      </c>
      <c r="D24" s="72" t="s">
        <v>150</v>
      </c>
      <c r="E24" s="94"/>
      <c r="F24" s="94"/>
      <c r="G24" s="94"/>
      <c r="H24" s="94"/>
      <c r="I24" s="95"/>
      <c r="J24" s="94"/>
      <c r="K24" s="94"/>
      <c r="L24" s="94"/>
      <c r="M24" s="94"/>
      <c r="N24" s="95"/>
      <c r="O24" s="94"/>
      <c r="P24" s="94"/>
      <c r="Q24" s="94"/>
      <c r="R24" s="94"/>
      <c r="S24" s="95"/>
      <c r="T24" s="94"/>
      <c r="U24" s="94"/>
      <c r="V24" s="94"/>
      <c r="W24" s="94"/>
      <c r="X24" s="95"/>
      <c r="Y24" s="94"/>
      <c r="Z24" s="94"/>
      <c r="AA24" s="94"/>
      <c r="AB24" s="94"/>
      <c r="AC24" s="93"/>
      <c r="AD24" s="89" t="e">
        <f>AA24/AA28*100</f>
        <v>#DIV/0!</v>
      </c>
      <c r="AE24" s="91" t="e">
        <f>AA24/AA39*100</f>
        <v>#DIV/0!</v>
      </c>
    </row>
    <row r="25" spans="1:31" ht="18.75" customHeight="1">
      <c r="B25" s="1811"/>
      <c r="C25" s="1839"/>
      <c r="D25" s="70" t="s">
        <v>149</v>
      </c>
      <c r="E25" s="54"/>
      <c r="F25" s="54"/>
      <c r="G25" s="54"/>
      <c r="H25" s="54"/>
      <c r="I25" s="55"/>
      <c r="J25" s="54"/>
      <c r="K25" s="54"/>
      <c r="L25" s="54"/>
      <c r="M25" s="54"/>
      <c r="N25" s="55"/>
      <c r="O25" s="54"/>
      <c r="P25" s="54"/>
      <c r="Q25" s="54"/>
      <c r="R25" s="54"/>
      <c r="S25" s="55"/>
      <c r="T25" s="54"/>
      <c r="U25" s="54"/>
      <c r="V25" s="54"/>
      <c r="W25" s="54"/>
      <c r="X25" s="55"/>
      <c r="Y25" s="54"/>
      <c r="Z25" s="54"/>
      <c r="AA25" s="54"/>
      <c r="AB25" s="54"/>
      <c r="AC25" s="53"/>
      <c r="AD25" s="89" t="e">
        <f>AA25/AA28*100</f>
        <v>#DIV/0!</v>
      </c>
      <c r="AE25" s="91" t="e">
        <f>AA25/AA39*100</f>
        <v>#DIV/0!</v>
      </c>
    </row>
    <row r="26" spans="1:31" ht="18.75" customHeight="1">
      <c r="B26" s="1811"/>
      <c r="C26" s="1839"/>
      <c r="D26" s="70" t="s">
        <v>148</v>
      </c>
      <c r="E26" s="54"/>
      <c r="F26" s="54"/>
      <c r="G26" s="54"/>
      <c r="H26" s="54"/>
      <c r="I26" s="55"/>
      <c r="J26" s="54"/>
      <c r="K26" s="54"/>
      <c r="L26" s="54"/>
      <c r="M26" s="54"/>
      <c r="N26" s="55"/>
      <c r="O26" s="54"/>
      <c r="P26" s="54"/>
      <c r="Q26" s="54"/>
      <c r="R26" s="54"/>
      <c r="S26" s="55"/>
      <c r="T26" s="54"/>
      <c r="U26" s="54"/>
      <c r="V26" s="54"/>
      <c r="W26" s="54"/>
      <c r="X26" s="55"/>
      <c r="Y26" s="54"/>
      <c r="Z26" s="54"/>
      <c r="AA26" s="54"/>
      <c r="AB26" s="54"/>
      <c r="AC26" s="53"/>
      <c r="AD26" s="89" t="e">
        <f>AA26/AA28*100</f>
        <v>#DIV/0!</v>
      </c>
      <c r="AE26" s="91" t="e">
        <f>AA26/AA39*100</f>
        <v>#DIV/0!</v>
      </c>
    </row>
    <row r="27" spans="1:31" ht="18.75" customHeight="1">
      <c r="B27" s="1811"/>
      <c r="C27" s="1839"/>
      <c r="D27" s="70" t="s">
        <v>147</v>
      </c>
      <c r="E27" s="54"/>
      <c r="F27" s="54"/>
      <c r="G27" s="54"/>
      <c r="H27" s="54"/>
      <c r="I27" s="55"/>
      <c r="J27" s="54"/>
      <c r="K27" s="54"/>
      <c r="L27" s="54"/>
      <c r="M27" s="54"/>
      <c r="N27" s="55"/>
      <c r="O27" s="54"/>
      <c r="P27" s="54"/>
      <c r="Q27" s="54"/>
      <c r="R27" s="54"/>
      <c r="S27" s="55"/>
      <c r="T27" s="54"/>
      <c r="U27" s="54"/>
      <c r="V27" s="54"/>
      <c r="W27" s="54"/>
      <c r="X27" s="55"/>
      <c r="Y27" s="54"/>
      <c r="Z27" s="54"/>
      <c r="AA27" s="54"/>
      <c r="AB27" s="54"/>
      <c r="AC27" s="53"/>
      <c r="AD27" s="89" t="e">
        <f>AA27/AA28*100</f>
        <v>#DIV/0!</v>
      </c>
      <c r="AE27" s="91" t="e">
        <f>AA27/AA39*100</f>
        <v>#DIV/0!</v>
      </c>
    </row>
    <row r="28" spans="1:31" ht="18.75" customHeight="1">
      <c r="B28" s="1811"/>
      <c r="C28" s="1813" t="s">
        <v>154</v>
      </c>
      <c r="D28" s="1829"/>
      <c r="E28" s="66"/>
      <c r="F28" s="66"/>
      <c r="G28" s="66"/>
      <c r="H28" s="66"/>
      <c r="I28" s="67"/>
      <c r="J28" s="66"/>
      <c r="K28" s="66"/>
      <c r="L28" s="66"/>
      <c r="M28" s="66"/>
      <c r="N28" s="67"/>
      <c r="O28" s="66"/>
      <c r="P28" s="66"/>
      <c r="Q28" s="66"/>
      <c r="R28" s="66"/>
      <c r="S28" s="67"/>
      <c r="T28" s="66"/>
      <c r="U28" s="66"/>
      <c r="V28" s="66"/>
      <c r="W28" s="66"/>
      <c r="X28" s="67"/>
      <c r="Y28" s="66"/>
      <c r="Z28" s="66"/>
      <c r="AA28" s="66"/>
      <c r="AB28" s="66"/>
      <c r="AC28" s="65"/>
      <c r="AD28" s="89">
        <v>100</v>
      </c>
      <c r="AE28" s="90"/>
    </row>
    <row r="29" spans="1:31" ht="18.75" customHeight="1">
      <c r="B29" s="1811"/>
      <c r="C29" s="1839" t="s">
        <v>153</v>
      </c>
      <c r="D29" s="72" t="s">
        <v>150</v>
      </c>
      <c r="E29" s="54"/>
      <c r="F29" s="54"/>
      <c r="G29" s="54"/>
      <c r="H29" s="54"/>
      <c r="I29" s="55"/>
      <c r="J29" s="54"/>
      <c r="K29" s="54"/>
      <c r="L29" s="54"/>
      <c r="M29" s="54"/>
      <c r="N29" s="55"/>
      <c r="O29" s="54"/>
      <c r="P29" s="54"/>
      <c r="Q29" s="54"/>
      <c r="R29" s="54"/>
      <c r="S29" s="55"/>
      <c r="T29" s="54"/>
      <c r="U29" s="54"/>
      <c r="V29" s="54"/>
      <c r="W29" s="54"/>
      <c r="X29" s="55"/>
      <c r="Y29" s="54"/>
      <c r="Z29" s="54"/>
      <c r="AA29" s="54"/>
      <c r="AB29" s="54"/>
      <c r="AC29" s="53"/>
      <c r="AD29" s="92" t="e">
        <f>AA29/AA33*100</f>
        <v>#DIV/0!</v>
      </c>
      <c r="AE29" s="91" t="e">
        <f>AA29/AA40*100</f>
        <v>#DIV/0!</v>
      </c>
    </row>
    <row r="30" spans="1:31" ht="18.75" customHeight="1">
      <c r="B30" s="1811"/>
      <c r="C30" s="1839"/>
      <c r="D30" s="70" t="s">
        <v>149</v>
      </c>
      <c r="E30" s="54"/>
      <c r="F30" s="54"/>
      <c r="G30" s="54"/>
      <c r="H30" s="54"/>
      <c r="I30" s="55"/>
      <c r="J30" s="54"/>
      <c r="K30" s="54"/>
      <c r="L30" s="54"/>
      <c r="M30" s="54"/>
      <c r="N30" s="55"/>
      <c r="O30" s="54"/>
      <c r="P30" s="54"/>
      <c r="Q30" s="54"/>
      <c r="R30" s="54"/>
      <c r="S30" s="55"/>
      <c r="T30" s="54"/>
      <c r="U30" s="54"/>
      <c r="V30" s="54"/>
      <c r="W30" s="54"/>
      <c r="X30" s="55"/>
      <c r="Y30" s="54"/>
      <c r="Z30" s="54"/>
      <c r="AA30" s="54"/>
      <c r="AB30" s="54"/>
      <c r="AC30" s="53"/>
      <c r="AD30" s="89" t="e">
        <f>AA30/AA33*100</f>
        <v>#DIV/0!</v>
      </c>
      <c r="AE30" s="91" t="e">
        <f>AA30/AA40*100</f>
        <v>#DIV/0!</v>
      </c>
    </row>
    <row r="31" spans="1:31" ht="18.75" customHeight="1">
      <c r="B31" s="1811"/>
      <c r="C31" s="1839"/>
      <c r="D31" s="70" t="s">
        <v>148</v>
      </c>
      <c r="E31" s="54"/>
      <c r="F31" s="54"/>
      <c r="G31" s="54"/>
      <c r="H31" s="54"/>
      <c r="I31" s="55"/>
      <c r="J31" s="54"/>
      <c r="K31" s="54"/>
      <c r="L31" s="54"/>
      <c r="M31" s="54"/>
      <c r="N31" s="55"/>
      <c r="O31" s="54"/>
      <c r="P31" s="54"/>
      <c r="Q31" s="54"/>
      <c r="R31" s="54"/>
      <c r="S31" s="55"/>
      <c r="T31" s="54"/>
      <c r="U31" s="54"/>
      <c r="V31" s="54"/>
      <c r="W31" s="54"/>
      <c r="X31" s="55"/>
      <c r="Y31" s="54"/>
      <c r="Z31" s="54"/>
      <c r="AA31" s="54"/>
      <c r="AB31" s="54"/>
      <c r="AC31" s="53"/>
      <c r="AD31" s="89" t="e">
        <f>AA31/AA33*100</f>
        <v>#DIV/0!</v>
      </c>
      <c r="AE31" s="91" t="e">
        <f>AA31/AA40*100</f>
        <v>#DIV/0!</v>
      </c>
    </row>
    <row r="32" spans="1:31" ht="18.75" customHeight="1">
      <c r="B32" s="1811"/>
      <c r="C32" s="1839"/>
      <c r="D32" s="70" t="s">
        <v>147</v>
      </c>
      <c r="E32" s="54"/>
      <c r="F32" s="54"/>
      <c r="G32" s="54"/>
      <c r="H32" s="54"/>
      <c r="I32" s="55"/>
      <c r="J32" s="54"/>
      <c r="K32" s="54"/>
      <c r="L32" s="54"/>
      <c r="M32" s="54"/>
      <c r="N32" s="55"/>
      <c r="O32" s="54"/>
      <c r="P32" s="54"/>
      <c r="Q32" s="54"/>
      <c r="R32" s="54"/>
      <c r="S32" s="55"/>
      <c r="T32" s="54"/>
      <c r="U32" s="54"/>
      <c r="V32" s="54"/>
      <c r="W32" s="54"/>
      <c r="X32" s="55"/>
      <c r="Y32" s="54"/>
      <c r="Z32" s="54"/>
      <c r="AA32" s="54"/>
      <c r="AB32" s="54"/>
      <c r="AC32" s="53"/>
      <c r="AD32" s="89" t="e">
        <f>AA32/AA33*100</f>
        <v>#DIV/0!</v>
      </c>
      <c r="AE32" s="91" t="e">
        <f>AA32/AA40*100</f>
        <v>#DIV/0!</v>
      </c>
    </row>
    <row r="33" spans="2:31" ht="18.75" customHeight="1">
      <c r="B33" s="1811"/>
      <c r="C33" s="1813" t="s">
        <v>152</v>
      </c>
      <c r="D33" s="1829"/>
      <c r="E33" s="66"/>
      <c r="F33" s="66"/>
      <c r="G33" s="66"/>
      <c r="H33" s="66"/>
      <c r="I33" s="67"/>
      <c r="J33" s="66"/>
      <c r="K33" s="66"/>
      <c r="L33" s="66"/>
      <c r="M33" s="66"/>
      <c r="N33" s="67"/>
      <c r="O33" s="66"/>
      <c r="P33" s="66"/>
      <c r="Q33" s="66"/>
      <c r="R33" s="66"/>
      <c r="S33" s="67"/>
      <c r="T33" s="66"/>
      <c r="U33" s="66"/>
      <c r="V33" s="66"/>
      <c r="W33" s="66"/>
      <c r="X33" s="67"/>
      <c r="Y33" s="66"/>
      <c r="Z33" s="66"/>
      <c r="AA33" s="66"/>
      <c r="AB33" s="66"/>
      <c r="AC33" s="65"/>
      <c r="AD33" s="89">
        <v>100</v>
      </c>
      <c r="AE33" s="90"/>
    </row>
    <row r="34" spans="2:31" ht="18.75" customHeight="1">
      <c r="B34" s="1811"/>
      <c r="C34" s="1821" t="s">
        <v>151</v>
      </c>
      <c r="D34" s="72" t="s">
        <v>150</v>
      </c>
      <c r="E34" s="54"/>
      <c r="F34" s="54"/>
      <c r="G34" s="54"/>
      <c r="H34" s="54"/>
      <c r="I34" s="55"/>
      <c r="J34" s="54"/>
      <c r="K34" s="54"/>
      <c r="L34" s="54"/>
      <c r="M34" s="54"/>
      <c r="N34" s="55"/>
      <c r="O34" s="54"/>
      <c r="P34" s="54"/>
      <c r="Q34" s="54"/>
      <c r="R34" s="54"/>
      <c r="S34" s="55"/>
      <c r="T34" s="54"/>
      <c r="U34" s="54"/>
      <c r="V34" s="54"/>
      <c r="W34" s="54"/>
      <c r="X34" s="55"/>
      <c r="Y34" s="54"/>
      <c r="Z34" s="54"/>
      <c r="AA34" s="54"/>
      <c r="AB34" s="54"/>
      <c r="AC34" s="53"/>
      <c r="AD34" s="89" t="e">
        <f>AA34/AA38*100</f>
        <v>#DIV/0!</v>
      </c>
      <c r="AE34" s="88" t="e">
        <f>AA34/AA39*100</f>
        <v>#DIV/0!</v>
      </c>
    </row>
    <row r="35" spans="2:31" ht="18.75" customHeight="1">
      <c r="B35" s="1811"/>
      <c r="C35" s="1812"/>
      <c r="D35" s="70" t="s">
        <v>149</v>
      </c>
      <c r="E35" s="54"/>
      <c r="F35" s="54"/>
      <c r="G35" s="54"/>
      <c r="H35" s="54"/>
      <c r="I35" s="55"/>
      <c r="J35" s="54"/>
      <c r="K35" s="54"/>
      <c r="L35" s="54"/>
      <c r="M35" s="54"/>
      <c r="N35" s="55"/>
      <c r="O35" s="54"/>
      <c r="P35" s="54"/>
      <c r="Q35" s="54"/>
      <c r="R35" s="54"/>
      <c r="S35" s="55"/>
      <c r="T35" s="54"/>
      <c r="U35" s="54"/>
      <c r="V35" s="54"/>
      <c r="W35" s="54"/>
      <c r="X35" s="55"/>
      <c r="Y35" s="54"/>
      <c r="Z35" s="54"/>
      <c r="AA35" s="54"/>
      <c r="AB35" s="54"/>
      <c r="AC35" s="53"/>
      <c r="AD35" s="89" t="e">
        <f>AA35/AA38*100</f>
        <v>#DIV/0!</v>
      </c>
      <c r="AE35" s="88" t="e">
        <f>AA35/AA39*100</f>
        <v>#DIV/0!</v>
      </c>
    </row>
    <row r="36" spans="2:31" ht="18.75" customHeight="1">
      <c r="B36" s="1811"/>
      <c r="C36" s="1812"/>
      <c r="D36" s="70" t="s">
        <v>148</v>
      </c>
      <c r="E36" s="54"/>
      <c r="F36" s="54"/>
      <c r="G36" s="54"/>
      <c r="H36" s="54"/>
      <c r="I36" s="55"/>
      <c r="J36" s="54"/>
      <c r="K36" s="54"/>
      <c r="L36" s="54"/>
      <c r="M36" s="54"/>
      <c r="N36" s="55"/>
      <c r="O36" s="54"/>
      <c r="P36" s="54"/>
      <c r="Q36" s="54"/>
      <c r="R36" s="54"/>
      <c r="S36" s="55"/>
      <c r="T36" s="54"/>
      <c r="U36" s="54"/>
      <c r="V36" s="54"/>
      <c r="W36" s="54"/>
      <c r="X36" s="55"/>
      <c r="Y36" s="54"/>
      <c r="Z36" s="54"/>
      <c r="AA36" s="54"/>
      <c r="AB36" s="54"/>
      <c r="AC36" s="53"/>
      <c r="AD36" s="89" t="e">
        <f>AA36/AA38*100</f>
        <v>#DIV/0!</v>
      </c>
      <c r="AE36" s="88" t="e">
        <f>AA36/AA39*100</f>
        <v>#DIV/0!</v>
      </c>
    </row>
    <row r="37" spans="2:31" ht="18.75" customHeight="1">
      <c r="B37" s="1811"/>
      <c r="C37" s="1812"/>
      <c r="D37" s="70" t="s">
        <v>147</v>
      </c>
      <c r="E37" s="54"/>
      <c r="F37" s="54"/>
      <c r="G37" s="54"/>
      <c r="H37" s="54"/>
      <c r="I37" s="55"/>
      <c r="J37" s="54"/>
      <c r="K37" s="54"/>
      <c r="L37" s="54"/>
      <c r="M37" s="54"/>
      <c r="N37" s="55"/>
      <c r="O37" s="54"/>
      <c r="P37" s="54"/>
      <c r="Q37" s="54"/>
      <c r="R37" s="54"/>
      <c r="S37" s="55"/>
      <c r="T37" s="54"/>
      <c r="U37" s="54"/>
      <c r="V37" s="54"/>
      <c r="W37" s="54"/>
      <c r="X37" s="55"/>
      <c r="Y37" s="54"/>
      <c r="Z37" s="54"/>
      <c r="AA37" s="54"/>
      <c r="AB37" s="54"/>
      <c r="AC37" s="53"/>
      <c r="AD37" s="89" t="e">
        <f>AA37/AA38*100</f>
        <v>#DIV/0!</v>
      </c>
      <c r="AE37" s="88" t="e">
        <f>AA37/AA39*100</f>
        <v>#DIV/0!</v>
      </c>
    </row>
    <row r="38" spans="2:31" ht="18.75" customHeight="1">
      <c r="B38" s="1811"/>
      <c r="C38" s="1840" t="s">
        <v>146</v>
      </c>
      <c r="D38" s="1832"/>
      <c r="E38" s="51"/>
      <c r="F38" s="51"/>
      <c r="G38" s="51"/>
      <c r="H38" s="51"/>
      <c r="I38" s="52"/>
      <c r="J38" s="51"/>
      <c r="K38" s="51"/>
      <c r="L38" s="51"/>
      <c r="M38" s="51"/>
      <c r="N38" s="52"/>
      <c r="O38" s="51"/>
      <c r="P38" s="51"/>
      <c r="Q38" s="51"/>
      <c r="R38" s="51"/>
      <c r="S38" s="52"/>
      <c r="T38" s="51"/>
      <c r="U38" s="51"/>
      <c r="V38" s="51"/>
      <c r="W38" s="51"/>
      <c r="X38" s="52"/>
      <c r="Y38" s="51"/>
      <c r="Z38" s="51"/>
      <c r="AA38" s="51"/>
      <c r="AB38" s="51"/>
      <c r="AC38" s="50"/>
      <c r="AD38" s="87">
        <v>100</v>
      </c>
      <c r="AE38" s="86"/>
    </row>
    <row r="39" spans="2:31" s="43" customFormat="1" ht="18.75" customHeight="1">
      <c r="B39" s="1830" t="s">
        <v>145</v>
      </c>
      <c r="C39" s="1831"/>
      <c r="D39" s="1832"/>
      <c r="E39" s="51"/>
      <c r="F39" s="51"/>
      <c r="G39" s="51"/>
      <c r="H39" s="51"/>
      <c r="I39" s="52"/>
      <c r="J39" s="51"/>
      <c r="K39" s="51"/>
      <c r="L39" s="51"/>
      <c r="M39" s="51"/>
      <c r="N39" s="52"/>
      <c r="O39" s="51"/>
      <c r="P39" s="51"/>
      <c r="Q39" s="51"/>
      <c r="R39" s="51"/>
      <c r="S39" s="52"/>
      <c r="T39" s="51"/>
      <c r="U39" s="51"/>
      <c r="V39" s="51"/>
      <c r="W39" s="51"/>
      <c r="X39" s="52"/>
      <c r="Y39" s="51"/>
      <c r="Z39" s="51"/>
      <c r="AA39" s="51"/>
      <c r="AB39" s="51"/>
      <c r="AC39" s="50"/>
      <c r="AD39" s="449"/>
      <c r="AE39" s="450">
        <v>100</v>
      </c>
    </row>
    <row r="40" spans="2:31" s="43" customFormat="1" ht="18.75" customHeight="1" thickBot="1">
      <c r="B40" s="1833" t="s">
        <v>144</v>
      </c>
      <c r="C40" s="1834"/>
      <c r="D40" s="1835"/>
      <c r="E40" s="74"/>
      <c r="F40" s="74"/>
      <c r="G40" s="74"/>
      <c r="H40" s="74"/>
      <c r="I40" s="75"/>
      <c r="J40" s="74"/>
      <c r="K40" s="74"/>
      <c r="L40" s="74"/>
      <c r="M40" s="74"/>
      <c r="N40" s="75"/>
      <c r="O40" s="74"/>
      <c r="P40" s="74"/>
      <c r="Q40" s="74"/>
      <c r="R40" s="74"/>
      <c r="S40" s="75"/>
      <c r="T40" s="74"/>
      <c r="U40" s="74"/>
      <c r="V40" s="74"/>
      <c r="W40" s="74"/>
      <c r="X40" s="75"/>
      <c r="Y40" s="74"/>
      <c r="Z40" s="74"/>
      <c r="AA40" s="74"/>
      <c r="AB40" s="74"/>
      <c r="AC40" s="73"/>
      <c r="AD40" s="451"/>
      <c r="AE40" s="452">
        <v>100</v>
      </c>
    </row>
    <row r="41" spans="2:31" s="43" customFormat="1" ht="18.75" customHeight="1">
      <c r="B41" s="1836" t="s">
        <v>143</v>
      </c>
      <c r="C41" s="1837"/>
      <c r="D41" s="1838"/>
      <c r="E41" s="82"/>
      <c r="F41" s="82"/>
      <c r="G41" s="82"/>
      <c r="H41" s="82"/>
      <c r="I41" s="83"/>
      <c r="J41" s="82"/>
      <c r="K41" s="82"/>
      <c r="L41" s="82"/>
      <c r="M41" s="82"/>
      <c r="N41" s="83"/>
      <c r="O41" s="82"/>
      <c r="P41" s="82"/>
      <c r="Q41" s="82"/>
      <c r="R41" s="82"/>
      <c r="S41" s="83"/>
      <c r="T41" s="82"/>
      <c r="U41" s="82"/>
      <c r="V41" s="82"/>
      <c r="W41" s="82"/>
      <c r="X41" s="83"/>
      <c r="Y41" s="82"/>
      <c r="Z41" s="82"/>
      <c r="AA41" s="82"/>
      <c r="AB41" s="82"/>
      <c r="AC41" s="81"/>
      <c r="AD41" s="453"/>
      <c r="AE41" s="454"/>
    </row>
    <row r="42" spans="2:31" s="43" customFormat="1" ht="18" customHeight="1" thickBot="1">
      <c r="B42" s="1833" t="s">
        <v>142</v>
      </c>
      <c r="C42" s="1834"/>
      <c r="D42" s="1835"/>
      <c r="E42" s="80"/>
      <c r="F42" s="78"/>
      <c r="G42" s="78"/>
      <c r="H42" s="78"/>
      <c r="I42" s="79"/>
      <c r="J42" s="78"/>
      <c r="K42" s="78"/>
      <c r="L42" s="78"/>
      <c r="M42" s="78"/>
      <c r="N42" s="79"/>
      <c r="O42" s="78"/>
      <c r="P42" s="78"/>
      <c r="Q42" s="78"/>
      <c r="R42" s="78"/>
      <c r="S42" s="79"/>
      <c r="T42" s="78"/>
      <c r="U42" s="78"/>
      <c r="V42" s="78"/>
      <c r="W42" s="78"/>
      <c r="X42" s="79"/>
      <c r="Y42" s="78"/>
      <c r="Z42" s="78"/>
      <c r="AA42" s="78"/>
      <c r="AB42" s="78"/>
      <c r="AC42" s="77"/>
      <c r="AD42" s="455"/>
      <c r="AE42" s="456"/>
    </row>
    <row r="45" spans="2:31" ht="12" thickBot="1">
      <c r="B45" s="63" t="s">
        <v>77</v>
      </c>
    </row>
    <row r="46" spans="2:31" ht="34" customHeight="1">
      <c r="B46" s="1815" t="s">
        <v>72</v>
      </c>
      <c r="C46" s="1817" t="s">
        <v>71</v>
      </c>
      <c r="D46" s="1819" t="s">
        <v>135</v>
      </c>
      <c r="E46" s="1822" t="s">
        <v>129</v>
      </c>
      <c r="F46" s="1823"/>
      <c r="G46" s="1823"/>
      <c r="H46" s="1823"/>
      <c r="I46" s="1824"/>
      <c r="J46" s="1822" t="s">
        <v>128</v>
      </c>
      <c r="K46" s="1823"/>
      <c r="L46" s="1823"/>
      <c r="M46" s="1823"/>
      <c r="N46" s="1824"/>
      <c r="O46" s="1822" t="s">
        <v>127</v>
      </c>
      <c r="P46" s="1823"/>
      <c r="Q46" s="1823"/>
      <c r="R46" s="1823"/>
      <c r="S46" s="1824"/>
      <c r="T46" s="1822" t="s">
        <v>126</v>
      </c>
      <c r="U46" s="1823"/>
      <c r="V46" s="1823"/>
      <c r="W46" s="1823"/>
      <c r="X46" s="1824"/>
      <c r="Y46" s="1822" t="s">
        <v>125</v>
      </c>
      <c r="Z46" s="1823"/>
      <c r="AA46" s="1823"/>
      <c r="AB46" s="1823"/>
      <c r="AC46" s="1825"/>
    </row>
    <row r="47" spans="2:31" ht="34" customHeight="1" thickBot="1">
      <c r="B47" s="1816"/>
      <c r="C47" s="1818"/>
      <c r="D47" s="1820"/>
      <c r="E47" s="62" t="s">
        <v>124</v>
      </c>
      <c r="F47" s="62" t="s">
        <v>123</v>
      </c>
      <c r="G47" s="61" t="s">
        <v>122</v>
      </c>
      <c r="H47" s="60" t="s">
        <v>121</v>
      </c>
      <c r="I47" s="76" t="s">
        <v>120</v>
      </c>
      <c r="J47" s="62" t="s">
        <v>124</v>
      </c>
      <c r="K47" s="62" t="s">
        <v>123</v>
      </c>
      <c r="L47" s="61" t="s">
        <v>122</v>
      </c>
      <c r="M47" s="60" t="s">
        <v>121</v>
      </c>
      <c r="N47" s="62" t="s">
        <v>120</v>
      </c>
      <c r="O47" s="62" t="s">
        <v>124</v>
      </c>
      <c r="P47" s="62" t="s">
        <v>123</v>
      </c>
      <c r="Q47" s="61" t="s">
        <v>122</v>
      </c>
      <c r="R47" s="60" t="s">
        <v>121</v>
      </c>
      <c r="S47" s="62" t="s">
        <v>120</v>
      </c>
      <c r="T47" s="62" t="s">
        <v>124</v>
      </c>
      <c r="U47" s="62" t="s">
        <v>123</v>
      </c>
      <c r="V47" s="61" t="s">
        <v>122</v>
      </c>
      <c r="W47" s="60" t="s">
        <v>121</v>
      </c>
      <c r="X47" s="62" t="s">
        <v>120</v>
      </c>
      <c r="Y47" s="62" t="s">
        <v>124</v>
      </c>
      <c r="Z47" s="62" t="s">
        <v>123</v>
      </c>
      <c r="AA47" s="61" t="s">
        <v>122</v>
      </c>
      <c r="AB47" s="60" t="s">
        <v>121</v>
      </c>
      <c r="AC47" s="59" t="s">
        <v>120</v>
      </c>
    </row>
    <row r="48" spans="2:31" ht="18" customHeight="1" thickTop="1">
      <c r="B48" s="1826" t="s">
        <v>75</v>
      </c>
      <c r="C48" s="1828" t="s">
        <v>74</v>
      </c>
      <c r="D48" s="72" t="s">
        <v>134</v>
      </c>
      <c r="E48" s="57"/>
      <c r="F48" s="57"/>
      <c r="G48" s="57"/>
      <c r="H48" s="57"/>
      <c r="I48" s="58"/>
      <c r="J48" s="57"/>
      <c r="K48" s="57"/>
      <c r="L48" s="57"/>
      <c r="M48" s="57"/>
      <c r="N48" s="58"/>
      <c r="O48" s="57"/>
      <c r="P48" s="57"/>
      <c r="Q48" s="57"/>
      <c r="R48" s="57"/>
      <c r="S48" s="58"/>
      <c r="T48" s="57"/>
      <c r="U48" s="57"/>
      <c r="V48" s="57"/>
      <c r="W48" s="57"/>
      <c r="X48" s="58"/>
      <c r="Y48" s="57"/>
      <c r="Z48" s="57"/>
      <c r="AA48" s="57"/>
      <c r="AB48" s="57"/>
      <c r="AC48" s="56"/>
    </row>
    <row r="49" spans="2:29" ht="18" customHeight="1">
      <c r="B49" s="1811"/>
      <c r="C49" s="1812"/>
      <c r="D49" s="70" t="s">
        <v>133</v>
      </c>
      <c r="E49" s="54"/>
      <c r="F49" s="54"/>
      <c r="G49" s="54"/>
      <c r="H49" s="54"/>
      <c r="I49" s="55"/>
      <c r="J49" s="54"/>
      <c r="K49" s="54"/>
      <c r="L49" s="54"/>
      <c r="M49" s="54"/>
      <c r="N49" s="55"/>
      <c r="O49" s="54"/>
      <c r="P49" s="54"/>
      <c r="Q49" s="54"/>
      <c r="R49" s="54"/>
      <c r="S49" s="55"/>
      <c r="T49" s="54"/>
      <c r="U49" s="54"/>
      <c r="V49" s="54"/>
      <c r="W49" s="54"/>
      <c r="X49" s="55"/>
      <c r="Y49" s="54"/>
      <c r="Z49" s="54"/>
      <c r="AA49" s="54"/>
      <c r="AB49" s="54"/>
      <c r="AC49" s="53"/>
    </row>
    <row r="50" spans="2:29" ht="18" customHeight="1">
      <c r="B50" s="1811"/>
      <c r="C50" s="1812"/>
      <c r="D50" s="70"/>
      <c r="E50" s="54"/>
      <c r="F50" s="54"/>
      <c r="G50" s="54"/>
      <c r="H50" s="54"/>
      <c r="I50" s="55"/>
      <c r="J50" s="54"/>
      <c r="K50" s="54"/>
      <c r="L50" s="54"/>
      <c r="M50" s="54"/>
      <c r="N50" s="55"/>
      <c r="O50" s="54"/>
      <c r="P50" s="54"/>
      <c r="Q50" s="54"/>
      <c r="R50" s="54"/>
      <c r="S50" s="55"/>
      <c r="T50" s="54"/>
      <c r="U50" s="54"/>
      <c r="V50" s="54"/>
      <c r="W50" s="54"/>
      <c r="X50" s="55"/>
      <c r="Y50" s="54"/>
      <c r="Z50" s="54"/>
      <c r="AA50" s="54"/>
      <c r="AB50" s="54"/>
      <c r="AC50" s="53"/>
    </row>
    <row r="51" spans="2:29" ht="18" customHeight="1">
      <c r="B51" s="1811"/>
      <c r="C51" s="1812"/>
      <c r="D51" s="70"/>
      <c r="E51" s="54"/>
      <c r="F51" s="54"/>
      <c r="G51" s="54"/>
      <c r="H51" s="54"/>
      <c r="I51" s="55"/>
      <c r="J51" s="54"/>
      <c r="K51" s="54"/>
      <c r="L51" s="54"/>
      <c r="M51" s="54"/>
      <c r="N51" s="55"/>
      <c r="O51" s="54"/>
      <c r="P51" s="54"/>
      <c r="Q51" s="54"/>
      <c r="R51" s="54"/>
      <c r="S51" s="55"/>
      <c r="T51" s="54"/>
      <c r="U51" s="54"/>
      <c r="V51" s="54"/>
      <c r="W51" s="54"/>
      <c r="X51" s="55"/>
      <c r="Y51" s="54"/>
      <c r="Z51" s="54"/>
      <c r="AA51" s="54"/>
      <c r="AB51" s="54"/>
      <c r="AC51" s="53"/>
    </row>
    <row r="52" spans="2:29" ht="18" customHeight="1">
      <c r="B52" s="1811"/>
      <c r="C52" s="1813" t="s">
        <v>117</v>
      </c>
      <c r="D52" s="1829"/>
      <c r="E52" s="66"/>
      <c r="F52" s="66"/>
      <c r="G52" s="66"/>
      <c r="H52" s="66"/>
      <c r="I52" s="67"/>
      <c r="J52" s="66"/>
      <c r="K52" s="66"/>
      <c r="L52" s="66"/>
      <c r="M52" s="66"/>
      <c r="N52" s="67"/>
      <c r="O52" s="66"/>
      <c r="P52" s="66"/>
      <c r="Q52" s="66"/>
      <c r="R52" s="66"/>
      <c r="S52" s="67"/>
      <c r="T52" s="66"/>
      <c r="U52" s="66"/>
      <c r="V52" s="66"/>
      <c r="W52" s="66"/>
      <c r="X52" s="67"/>
      <c r="Y52" s="66"/>
      <c r="Z52" s="66"/>
      <c r="AA52" s="66"/>
      <c r="AB52" s="66"/>
      <c r="AC52" s="65"/>
    </row>
    <row r="53" spans="2:29" ht="18" customHeight="1">
      <c r="B53" s="1811"/>
      <c r="C53" s="1821" t="s">
        <v>139</v>
      </c>
      <c r="D53" s="72" t="s">
        <v>134</v>
      </c>
      <c r="E53" s="54"/>
      <c r="F53" s="54"/>
      <c r="G53" s="54"/>
      <c r="H53" s="54"/>
      <c r="I53" s="55"/>
      <c r="J53" s="54"/>
      <c r="K53" s="54"/>
      <c r="L53" s="54"/>
      <c r="M53" s="54"/>
      <c r="N53" s="55"/>
      <c r="O53" s="54"/>
      <c r="P53" s="54"/>
      <c r="Q53" s="54"/>
      <c r="R53" s="54"/>
      <c r="S53" s="55"/>
      <c r="T53" s="54"/>
      <c r="U53" s="54"/>
      <c r="V53" s="54"/>
      <c r="W53" s="54"/>
      <c r="X53" s="55"/>
      <c r="Y53" s="54"/>
      <c r="Z53" s="54"/>
      <c r="AA53" s="54"/>
      <c r="AB53" s="54"/>
      <c r="AC53" s="53"/>
    </row>
    <row r="54" spans="2:29" ht="18" customHeight="1">
      <c r="B54" s="1811"/>
      <c r="C54" s="1812"/>
      <c r="D54" s="70" t="s">
        <v>133</v>
      </c>
      <c r="E54" s="54"/>
      <c r="F54" s="54"/>
      <c r="G54" s="54"/>
      <c r="H54" s="54"/>
      <c r="I54" s="55"/>
      <c r="J54" s="54"/>
      <c r="K54" s="54"/>
      <c r="L54" s="54"/>
      <c r="M54" s="54"/>
      <c r="N54" s="55"/>
      <c r="O54" s="54"/>
      <c r="P54" s="54"/>
      <c r="Q54" s="54"/>
      <c r="R54" s="54"/>
      <c r="S54" s="55"/>
      <c r="T54" s="54"/>
      <c r="U54" s="54"/>
      <c r="V54" s="54"/>
      <c r="W54" s="54"/>
      <c r="X54" s="55"/>
      <c r="Y54" s="54"/>
      <c r="Z54" s="54"/>
      <c r="AA54" s="54"/>
      <c r="AB54" s="54"/>
      <c r="AC54" s="53"/>
    </row>
    <row r="55" spans="2:29" ht="18" customHeight="1">
      <c r="B55" s="1811"/>
      <c r="C55" s="1812"/>
      <c r="D55" s="70"/>
      <c r="E55" s="54"/>
      <c r="F55" s="54"/>
      <c r="G55" s="54"/>
      <c r="H55" s="54"/>
      <c r="I55" s="55"/>
      <c r="J55" s="54"/>
      <c r="K55" s="54"/>
      <c r="L55" s="54"/>
      <c r="M55" s="54"/>
      <c r="N55" s="55"/>
      <c r="O55" s="54"/>
      <c r="P55" s="54"/>
      <c r="Q55" s="54"/>
      <c r="R55" s="54"/>
      <c r="S55" s="55"/>
      <c r="T55" s="54"/>
      <c r="U55" s="54"/>
      <c r="V55" s="54"/>
      <c r="W55" s="54"/>
      <c r="X55" s="55"/>
      <c r="Y55" s="54"/>
      <c r="Z55" s="54"/>
      <c r="AA55" s="54"/>
      <c r="AB55" s="54"/>
      <c r="AC55" s="53"/>
    </row>
    <row r="56" spans="2:29" ht="18" customHeight="1">
      <c r="B56" s="1811"/>
      <c r="C56" s="1812"/>
      <c r="D56" s="70"/>
      <c r="E56" s="54"/>
      <c r="F56" s="54"/>
      <c r="G56" s="54"/>
      <c r="H56" s="54"/>
      <c r="I56" s="55"/>
      <c r="J56" s="54"/>
      <c r="K56" s="54"/>
      <c r="L56" s="54"/>
      <c r="M56" s="54"/>
      <c r="N56" s="55"/>
      <c r="O56" s="54"/>
      <c r="P56" s="54"/>
      <c r="Q56" s="54"/>
      <c r="R56" s="54"/>
      <c r="S56" s="55"/>
      <c r="T56" s="54"/>
      <c r="U56" s="54"/>
      <c r="V56" s="54"/>
      <c r="W56" s="54"/>
      <c r="X56" s="55"/>
      <c r="Y56" s="54"/>
      <c r="Z56" s="54"/>
      <c r="AA56" s="54"/>
      <c r="AB56" s="54"/>
      <c r="AC56" s="53"/>
    </row>
    <row r="57" spans="2:29" ht="18" customHeight="1">
      <c r="B57" s="1827"/>
      <c r="C57" s="1813" t="s">
        <v>117</v>
      </c>
      <c r="D57" s="1829"/>
      <c r="E57" s="51"/>
      <c r="F57" s="51"/>
      <c r="G57" s="51"/>
      <c r="H57" s="51"/>
      <c r="I57" s="52"/>
      <c r="J57" s="51"/>
      <c r="K57" s="51"/>
      <c r="L57" s="51"/>
      <c r="M57" s="51"/>
      <c r="N57" s="52"/>
      <c r="O57" s="51"/>
      <c r="P57" s="51"/>
      <c r="Q57" s="51"/>
      <c r="R57" s="51"/>
      <c r="S57" s="52"/>
      <c r="T57" s="51"/>
      <c r="U57" s="51"/>
      <c r="V57" s="51"/>
      <c r="W57" s="51"/>
      <c r="X57" s="52"/>
      <c r="Y57" s="51"/>
      <c r="Z57" s="51"/>
      <c r="AA57" s="51"/>
      <c r="AB57" s="51"/>
      <c r="AC57" s="50"/>
    </row>
    <row r="58" spans="2:29" s="43" customFormat="1" ht="18" customHeight="1" thickBot="1">
      <c r="B58" s="1801" t="s">
        <v>138</v>
      </c>
      <c r="C58" s="1802"/>
      <c r="D58" s="1802"/>
      <c r="E58" s="66"/>
      <c r="F58" s="66"/>
      <c r="G58" s="66"/>
      <c r="H58" s="66"/>
      <c r="I58" s="67"/>
      <c r="J58" s="66"/>
      <c r="K58" s="66"/>
      <c r="L58" s="66"/>
      <c r="M58" s="66"/>
      <c r="N58" s="67"/>
      <c r="O58" s="66"/>
      <c r="P58" s="66"/>
      <c r="Q58" s="66"/>
      <c r="R58" s="66"/>
      <c r="S58" s="67"/>
      <c r="T58" s="66"/>
      <c r="U58" s="66"/>
      <c r="V58" s="66"/>
      <c r="W58" s="66"/>
      <c r="X58" s="67"/>
      <c r="Y58" s="66"/>
      <c r="Z58" s="66"/>
      <c r="AA58" s="66"/>
      <c r="AB58" s="66"/>
      <c r="AC58" s="65"/>
    </row>
    <row r="59" spans="2:29" s="43" customFormat="1" ht="18" customHeight="1" thickBot="1">
      <c r="B59" s="1803" t="s">
        <v>141</v>
      </c>
      <c r="C59" s="1804"/>
      <c r="D59" s="1804"/>
      <c r="E59" s="48"/>
      <c r="F59" s="48"/>
      <c r="G59" s="48"/>
      <c r="H59" s="48"/>
      <c r="I59" s="49"/>
      <c r="J59" s="48"/>
      <c r="K59" s="48"/>
      <c r="L59" s="48"/>
      <c r="M59" s="48"/>
      <c r="N59" s="49"/>
      <c r="O59" s="48"/>
      <c r="P59" s="48"/>
      <c r="Q59" s="48"/>
      <c r="R59" s="48"/>
      <c r="S59" s="49"/>
      <c r="T59" s="48"/>
      <c r="U59" s="48"/>
      <c r="V59" s="48"/>
      <c r="W59" s="48"/>
      <c r="X59" s="49"/>
      <c r="Y59" s="48"/>
      <c r="Z59" s="48"/>
      <c r="AA59" s="48"/>
      <c r="AB59" s="48"/>
      <c r="AC59" s="47"/>
    </row>
    <row r="60" spans="2:29" s="43" customFormat="1"/>
    <row r="61" spans="2:29" ht="12" thickBot="1">
      <c r="B61" s="63" t="s">
        <v>140</v>
      </c>
    </row>
    <row r="62" spans="2:29" ht="34" customHeight="1">
      <c r="B62" s="1815" t="s">
        <v>72</v>
      </c>
      <c r="C62" s="1817" t="s">
        <v>71</v>
      </c>
      <c r="D62" s="1819" t="s">
        <v>135</v>
      </c>
      <c r="E62" s="1793" t="s">
        <v>129</v>
      </c>
      <c r="F62" s="1793"/>
      <c r="G62" s="1793"/>
      <c r="H62" s="1793"/>
      <c r="I62" s="1793"/>
      <c r="J62" s="1793" t="s">
        <v>128</v>
      </c>
      <c r="K62" s="1793"/>
      <c r="L62" s="1793"/>
      <c r="M62" s="1793"/>
      <c r="N62" s="1793"/>
      <c r="O62" s="1793" t="s">
        <v>127</v>
      </c>
      <c r="P62" s="1793"/>
      <c r="Q62" s="1793"/>
      <c r="R62" s="1793"/>
      <c r="S62" s="1793"/>
      <c r="T62" s="1793" t="s">
        <v>126</v>
      </c>
      <c r="U62" s="1793"/>
      <c r="V62" s="1793"/>
      <c r="W62" s="1793"/>
      <c r="X62" s="1793"/>
      <c r="Y62" s="1793" t="s">
        <v>125</v>
      </c>
      <c r="Z62" s="1793"/>
      <c r="AA62" s="1793"/>
      <c r="AB62" s="1793"/>
      <c r="AC62" s="1794"/>
    </row>
    <row r="63" spans="2:29" ht="34" customHeight="1" thickBot="1">
      <c r="B63" s="1816"/>
      <c r="C63" s="1818"/>
      <c r="D63" s="1820"/>
      <c r="E63" s="62" t="s">
        <v>124</v>
      </c>
      <c r="F63" s="62" t="s">
        <v>123</v>
      </c>
      <c r="G63" s="61" t="s">
        <v>122</v>
      </c>
      <c r="H63" s="60" t="s">
        <v>121</v>
      </c>
      <c r="I63" s="62" t="s">
        <v>120</v>
      </c>
      <c r="J63" s="62" t="s">
        <v>124</v>
      </c>
      <c r="K63" s="62" t="s">
        <v>123</v>
      </c>
      <c r="L63" s="61" t="s">
        <v>122</v>
      </c>
      <c r="M63" s="60" t="s">
        <v>121</v>
      </c>
      <c r="N63" s="62" t="s">
        <v>120</v>
      </c>
      <c r="O63" s="62" t="s">
        <v>124</v>
      </c>
      <c r="P63" s="62" t="s">
        <v>123</v>
      </c>
      <c r="Q63" s="61" t="s">
        <v>122</v>
      </c>
      <c r="R63" s="60" t="s">
        <v>121</v>
      </c>
      <c r="S63" s="62" t="s">
        <v>120</v>
      </c>
      <c r="T63" s="62" t="s">
        <v>124</v>
      </c>
      <c r="U63" s="62" t="s">
        <v>123</v>
      </c>
      <c r="V63" s="61" t="s">
        <v>122</v>
      </c>
      <c r="W63" s="60" t="s">
        <v>121</v>
      </c>
      <c r="X63" s="62" t="s">
        <v>120</v>
      </c>
      <c r="Y63" s="62" t="s">
        <v>124</v>
      </c>
      <c r="Z63" s="62" t="s">
        <v>123</v>
      </c>
      <c r="AA63" s="61" t="s">
        <v>122</v>
      </c>
      <c r="AB63" s="60" t="s">
        <v>121</v>
      </c>
      <c r="AC63" s="59" t="s">
        <v>120</v>
      </c>
    </row>
    <row r="64" spans="2:29" ht="18" customHeight="1" thickTop="1">
      <c r="B64" s="1811" t="s">
        <v>75</v>
      </c>
      <c r="C64" s="1812" t="s">
        <v>74</v>
      </c>
      <c r="D64" s="72" t="s">
        <v>134</v>
      </c>
      <c r="E64" s="57"/>
      <c r="F64" s="57"/>
      <c r="G64" s="57"/>
      <c r="H64" s="57"/>
      <c r="I64" s="58"/>
      <c r="J64" s="57"/>
      <c r="K64" s="57"/>
      <c r="L64" s="57"/>
      <c r="M64" s="57"/>
      <c r="N64" s="58"/>
      <c r="O64" s="57"/>
      <c r="P64" s="57"/>
      <c r="Q64" s="57"/>
      <c r="R64" s="57"/>
      <c r="S64" s="58"/>
      <c r="T64" s="57"/>
      <c r="U64" s="57"/>
      <c r="V64" s="57"/>
      <c r="W64" s="57"/>
      <c r="X64" s="58"/>
      <c r="Y64" s="57"/>
      <c r="Z64" s="57"/>
      <c r="AA64" s="57"/>
      <c r="AB64" s="57"/>
      <c r="AC64" s="56"/>
    </row>
    <row r="65" spans="2:29" ht="18" customHeight="1">
      <c r="B65" s="1811"/>
      <c r="C65" s="1812"/>
      <c r="D65" s="70" t="s">
        <v>133</v>
      </c>
      <c r="E65" s="54"/>
      <c r="F65" s="54"/>
      <c r="G65" s="54"/>
      <c r="H65" s="54"/>
      <c r="I65" s="55"/>
      <c r="J65" s="54"/>
      <c r="K65" s="54"/>
      <c r="L65" s="54"/>
      <c r="M65" s="54"/>
      <c r="N65" s="55"/>
      <c r="O65" s="54"/>
      <c r="P65" s="54"/>
      <c r="Q65" s="54"/>
      <c r="R65" s="54"/>
      <c r="S65" s="55"/>
      <c r="T65" s="54"/>
      <c r="U65" s="54"/>
      <c r="V65" s="54"/>
      <c r="W65" s="54"/>
      <c r="X65" s="55"/>
      <c r="Y65" s="54"/>
      <c r="Z65" s="54"/>
      <c r="AA65" s="54"/>
      <c r="AB65" s="54"/>
      <c r="AC65" s="53"/>
    </row>
    <row r="66" spans="2:29" ht="18" customHeight="1">
      <c r="B66" s="1811"/>
      <c r="C66" s="1812"/>
      <c r="D66" s="70"/>
      <c r="E66" s="54"/>
      <c r="F66" s="54"/>
      <c r="G66" s="54"/>
      <c r="H66" s="54"/>
      <c r="I66" s="55"/>
      <c r="J66" s="54"/>
      <c r="K66" s="54"/>
      <c r="L66" s="54"/>
      <c r="M66" s="54"/>
      <c r="N66" s="55"/>
      <c r="O66" s="54"/>
      <c r="P66" s="54"/>
      <c r="Q66" s="54"/>
      <c r="R66" s="54"/>
      <c r="S66" s="55"/>
      <c r="T66" s="54"/>
      <c r="U66" s="54"/>
      <c r="V66" s="54"/>
      <c r="W66" s="54"/>
      <c r="X66" s="55"/>
      <c r="Y66" s="54"/>
      <c r="Z66" s="54"/>
      <c r="AA66" s="54"/>
      <c r="AB66" s="54"/>
      <c r="AC66" s="53"/>
    </row>
    <row r="67" spans="2:29" ht="18" customHeight="1">
      <c r="B67" s="1811"/>
      <c r="C67" s="1812"/>
      <c r="D67" s="70"/>
      <c r="E67" s="54"/>
      <c r="F67" s="54"/>
      <c r="G67" s="54"/>
      <c r="H67" s="54"/>
      <c r="I67" s="55"/>
      <c r="J67" s="54"/>
      <c r="K67" s="54"/>
      <c r="L67" s="54"/>
      <c r="M67" s="54"/>
      <c r="N67" s="55"/>
      <c r="O67" s="54"/>
      <c r="P67" s="54"/>
      <c r="Q67" s="54"/>
      <c r="R67" s="54"/>
      <c r="S67" s="55"/>
      <c r="T67" s="54"/>
      <c r="U67" s="54"/>
      <c r="V67" s="54"/>
      <c r="W67" s="54"/>
      <c r="X67" s="55"/>
      <c r="Y67" s="54"/>
      <c r="Z67" s="54"/>
      <c r="AA67" s="54"/>
      <c r="AB67" s="54"/>
      <c r="AC67" s="53"/>
    </row>
    <row r="68" spans="2:29" ht="18" customHeight="1">
      <c r="B68" s="1811"/>
      <c r="C68" s="1813" t="s">
        <v>117</v>
      </c>
      <c r="D68" s="1814"/>
      <c r="E68" s="66"/>
      <c r="F68" s="66"/>
      <c r="G68" s="66"/>
      <c r="H68" s="66"/>
      <c r="I68" s="67"/>
      <c r="J68" s="66"/>
      <c r="K68" s="66"/>
      <c r="L68" s="66"/>
      <c r="M68" s="66"/>
      <c r="N68" s="67"/>
      <c r="O68" s="66"/>
      <c r="P68" s="66"/>
      <c r="Q68" s="66"/>
      <c r="R68" s="66"/>
      <c r="S68" s="67"/>
      <c r="T68" s="66"/>
      <c r="U68" s="66"/>
      <c r="V68" s="66"/>
      <c r="W68" s="66"/>
      <c r="X68" s="67"/>
      <c r="Y68" s="66"/>
      <c r="Z68" s="66"/>
      <c r="AA68" s="66"/>
      <c r="AB68" s="66"/>
      <c r="AC68" s="65"/>
    </row>
    <row r="69" spans="2:29" ht="18" customHeight="1">
      <c r="B69" s="1811"/>
      <c r="C69" s="1821" t="s">
        <v>139</v>
      </c>
      <c r="D69" s="72" t="s">
        <v>134</v>
      </c>
      <c r="E69" s="54"/>
      <c r="F69" s="54"/>
      <c r="G69" s="54"/>
      <c r="H69" s="54"/>
      <c r="I69" s="55"/>
      <c r="J69" s="54"/>
      <c r="K69" s="54"/>
      <c r="L69" s="54"/>
      <c r="M69" s="54"/>
      <c r="N69" s="55"/>
      <c r="O69" s="54"/>
      <c r="P69" s="54"/>
      <c r="Q69" s="54"/>
      <c r="R69" s="54"/>
      <c r="S69" s="55"/>
      <c r="T69" s="54"/>
      <c r="U69" s="54"/>
      <c r="V69" s="54"/>
      <c r="W69" s="54"/>
      <c r="X69" s="55"/>
      <c r="Y69" s="54"/>
      <c r="Z69" s="54"/>
      <c r="AA69" s="54"/>
      <c r="AB69" s="54"/>
      <c r="AC69" s="53"/>
    </row>
    <row r="70" spans="2:29" ht="18" customHeight="1">
      <c r="B70" s="1811"/>
      <c r="C70" s="1812"/>
      <c r="D70" s="70" t="s">
        <v>133</v>
      </c>
      <c r="E70" s="54"/>
      <c r="F70" s="54"/>
      <c r="G70" s="54"/>
      <c r="H70" s="54"/>
      <c r="I70" s="55"/>
      <c r="J70" s="54"/>
      <c r="K70" s="54"/>
      <c r="L70" s="54"/>
      <c r="M70" s="54"/>
      <c r="N70" s="55"/>
      <c r="O70" s="54"/>
      <c r="P70" s="54"/>
      <c r="Q70" s="54"/>
      <c r="R70" s="54"/>
      <c r="S70" s="55"/>
      <c r="T70" s="54"/>
      <c r="U70" s="54"/>
      <c r="V70" s="54"/>
      <c r="W70" s="54"/>
      <c r="X70" s="55"/>
      <c r="Y70" s="54"/>
      <c r="Z70" s="54"/>
      <c r="AA70" s="54"/>
      <c r="AB70" s="54"/>
      <c r="AC70" s="53"/>
    </row>
    <row r="71" spans="2:29" ht="18" customHeight="1">
      <c r="B71" s="1811"/>
      <c r="C71" s="1812"/>
      <c r="D71" s="70"/>
      <c r="E71" s="54"/>
      <c r="F71" s="54"/>
      <c r="G71" s="54"/>
      <c r="H71" s="54"/>
      <c r="I71" s="55"/>
      <c r="J71" s="54"/>
      <c r="K71" s="54"/>
      <c r="L71" s="54"/>
      <c r="M71" s="54"/>
      <c r="N71" s="55"/>
      <c r="O71" s="54"/>
      <c r="P71" s="54"/>
      <c r="Q71" s="54"/>
      <c r="R71" s="54"/>
      <c r="S71" s="55"/>
      <c r="T71" s="54"/>
      <c r="U71" s="54"/>
      <c r="V71" s="54"/>
      <c r="W71" s="54"/>
      <c r="X71" s="55"/>
      <c r="Y71" s="54"/>
      <c r="Z71" s="54"/>
      <c r="AA71" s="54"/>
      <c r="AB71" s="54"/>
      <c r="AC71" s="53"/>
    </row>
    <row r="72" spans="2:29" ht="18" customHeight="1">
      <c r="B72" s="1811"/>
      <c r="C72" s="1812"/>
      <c r="D72" s="70"/>
      <c r="E72" s="54"/>
      <c r="F72" s="54"/>
      <c r="G72" s="54"/>
      <c r="H72" s="54"/>
      <c r="I72" s="55"/>
      <c r="J72" s="54"/>
      <c r="K72" s="54"/>
      <c r="L72" s="54"/>
      <c r="M72" s="54"/>
      <c r="N72" s="55"/>
      <c r="O72" s="54"/>
      <c r="P72" s="54"/>
      <c r="Q72" s="54"/>
      <c r="R72" s="54"/>
      <c r="S72" s="55"/>
      <c r="T72" s="54"/>
      <c r="U72" s="54"/>
      <c r="V72" s="54"/>
      <c r="W72" s="54"/>
      <c r="X72" s="55"/>
      <c r="Y72" s="54"/>
      <c r="Z72" s="54"/>
      <c r="AA72" s="54"/>
      <c r="AB72" s="54"/>
      <c r="AC72" s="53"/>
    </row>
    <row r="73" spans="2:29" ht="18" customHeight="1">
      <c r="B73" s="1811"/>
      <c r="C73" s="1813" t="s">
        <v>117</v>
      </c>
      <c r="D73" s="1814"/>
      <c r="E73" s="51"/>
      <c r="F73" s="51"/>
      <c r="G73" s="51"/>
      <c r="H73" s="51"/>
      <c r="I73" s="52"/>
      <c r="J73" s="51"/>
      <c r="K73" s="51"/>
      <c r="L73" s="51"/>
      <c r="M73" s="51"/>
      <c r="N73" s="52"/>
      <c r="O73" s="51"/>
      <c r="P73" s="51"/>
      <c r="Q73" s="51"/>
      <c r="R73" s="51"/>
      <c r="S73" s="52"/>
      <c r="T73" s="51"/>
      <c r="U73" s="51"/>
      <c r="V73" s="51"/>
      <c r="W73" s="51"/>
      <c r="X73" s="52"/>
      <c r="Y73" s="51"/>
      <c r="Z73" s="51"/>
      <c r="AA73" s="51"/>
      <c r="AB73" s="51"/>
      <c r="AC73" s="50"/>
    </row>
    <row r="74" spans="2:29" s="43" customFormat="1" ht="18" customHeight="1" thickBot="1">
      <c r="B74" s="1801" t="s">
        <v>138</v>
      </c>
      <c r="C74" s="1802"/>
      <c r="D74" s="1802"/>
      <c r="E74" s="74"/>
      <c r="F74" s="74"/>
      <c r="G74" s="74"/>
      <c r="H74" s="74"/>
      <c r="I74" s="75"/>
      <c r="J74" s="74"/>
      <c r="K74" s="74"/>
      <c r="L74" s="74"/>
      <c r="M74" s="74"/>
      <c r="N74" s="75"/>
      <c r="O74" s="74"/>
      <c r="P74" s="74"/>
      <c r="Q74" s="74"/>
      <c r="R74" s="74"/>
      <c r="S74" s="75"/>
      <c r="T74" s="74"/>
      <c r="U74" s="74"/>
      <c r="V74" s="74"/>
      <c r="W74" s="74"/>
      <c r="X74" s="75"/>
      <c r="Y74" s="74"/>
      <c r="Z74" s="74"/>
      <c r="AA74" s="74"/>
      <c r="AB74" s="74"/>
      <c r="AC74" s="73"/>
    </row>
    <row r="75" spans="2:29" s="43" customFormat="1" ht="18" customHeight="1" thickBot="1">
      <c r="B75" s="1803" t="s">
        <v>137</v>
      </c>
      <c r="C75" s="1804"/>
      <c r="D75" s="1804"/>
      <c r="E75" s="48"/>
      <c r="F75" s="48"/>
      <c r="G75" s="48"/>
      <c r="H75" s="48"/>
      <c r="I75" s="49"/>
      <c r="J75" s="48"/>
      <c r="K75" s="48"/>
      <c r="L75" s="48"/>
      <c r="M75" s="48"/>
      <c r="N75" s="49"/>
      <c r="O75" s="48"/>
      <c r="P75" s="48"/>
      <c r="Q75" s="48"/>
      <c r="R75" s="48"/>
      <c r="S75" s="49"/>
      <c r="T75" s="48"/>
      <c r="U75" s="48"/>
      <c r="V75" s="48"/>
      <c r="W75" s="48"/>
      <c r="X75" s="49"/>
      <c r="Y75" s="48"/>
      <c r="Z75" s="48"/>
      <c r="AA75" s="48"/>
      <c r="AB75" s="48"/>
      <c r="AC75" s="47"/>
    </row>
    <row r="77" spans="2:29" ht="12" thickBot="1">
      <c r="B77" s="63" t="s">
        <v>136</v>
      </c>
    </row>
    <row r="78" spans="2:29" ht="34" customHeight="1">
      <c r="B78" s="1815" t="s">
        <v>72</v>
      </c>
      <c r="C78" s="1817" t="s">
        <v>71</v>
      </c>
      <c r="D78" s="1819" t="s">
        <v>135</v>
      </c>
      <c r="E78" s="1793" t="s">
        <v>129</v>
      </c>
      <c r="F78" s="1793"/>
      <c r="G78" s="1793"/>
      <c r="H78" s="1793"/>
      <c r="I78" s="1793"/>
      <c r="J78" s="1793" t="s">
        <v>128</v>
      </c>
      <c r="K78" s="1793"/>
      <c r="L78" s="1793"/>
      <c r="M78" s="1793"/>
      <c r="N78" s="1793"/>
      <c r="O78" s="1793" t="s">
        <v>127</v>
      </c>
      <c r="P78" s="1793"/>
      <c r="Q78" s="1793"/>
      <c r="R78" s="1793"/>
      <c r="S78" s="1793"/>
      <c r="T78" s="1793" t="s">
        <v>126</v>
      </c>
      <c r="U78" s="1793"/>
      <c r="V78" s="1793"/>
      <c r="W78" s="1793"/>
      <c r="X78" s="1793"/>
      <c r="Y78" s="1793" t="s">
        <v>125</v>
      </c>
      <c r="Z78" s="1793"/>
      <c r="AA78" s="1793"/>
      <c r="AB78" s="1793"/>
      <c r="AC78" s="1794"/>
    </row>
    <row r="79" spans="2:29" ht="34" customHeight="1" thickBot="1">
      <c r="B79" s="1816"/>
      <c r="C79" s="1818"/>
      <c r="D79" s="1820"/>
      <c r="E79" s="62" t="s">
        <v>124</v>
      </c>
      <c r="F79" s="62" t="s">
        <v>123</v>
      </c>
      <c r="G79" s="61" t="s">
        <v>122</v>
      </c>
      <c r="H79" s="60" t="s">
        <v>121</v>
      </c>
      <c r="I79" s="62" t="s">
        <v>120</v>
      </c>
      <c r="J79" s="62" t="s">
        <v>124</v>
      </c>
      <c r="K79" s="62" t="s">
        <v>123</v>
      </c>
      <c r="L79" s="61" t="s">
        <v>122</v>
      </c>
      <c r="M79" s="60" t="s">
        <v>121</v>
      </c>
      <c r="N79" s="62" t="s">
        <v>120</v>
      </c>
      <c r="O79" s="62" t="s">
        <v>124</v>
      </c>
      <c r="P79" s="62" t="s">
        <v>123</v>
      </c>
      <c r="Q79" s="61" t="s">
        <v>122</v>
      </c>
      <c r="R79" s="60" t="s">
        <v>121</v>
      </c>
      <c r="S79" s="62" t="s">
        <v>120</v>
      </c>
      <c r="T79" s="62" t="s">
        <v>124</v>
      </c>
      <c r="U79" s="62" t="s">
        <v>123</v>
      </c>
      <c r="V79" s="61" t="s">
        <v>122</v>
      </c>
      <c r="W79" s="60" t="s">
        <v>121</v>
      </c>
      <c r="X79" s="62" t="s">
        <v>120</v>
      </c>
      <c r="Y79" s="62" t="s">
        <v>124</v>
      </c>
      <c r="Z79" s="62" t="s">
        <v>123</v>
      </c>
      <c r="AA79" s="61" t="s">
        <v>122</v>
      </c>
      <c r="AB79" s="60" t="s">
        <v>121</v>
      </c>
      <c r="AC79" s="59" t="s">
        <v>120</v>
      </c>
    </row>
    <row r="80" spans="2:29" ht="18" customHeight="1" thickTop="1">
      <c r="B80" s="1811" t="s">
        <v>66</v>
      </c>
      <c r="C80" s="1812" t="s">
        <v>65</v>
      </c>
      <c r="D80" s="72" t="s">
        <v>134</v>
      </c>
      <c r="E80" s="57"/>
      <c r="F80" s="57"/>
      <c r="G80" s="57"/>
      <c r="H80" s="57"/>
      <c r="I80" s="58"/>
      <c r="J80" s="57"/>
      <c r="K80" s="57"/>
      <c r="L80" s="57"/>
      <c r="M80" s="57"/>
      <c r="N80" s="71"/>
      <c r="O80" s="57"/>
      <c r="P80" s="57"/>
      <c r="Q80" s="57"/>
      <c r="R80" s="57"/>
      <c r="S80" s="58"/>
      <c r="T80" s="57"/>
      <c r="U80" s="57"/>
      <c r="V80" s="57"/>
      <c r="W80" s="57"/>
      <c r="X80" s="58"/>
      <c r="Y80" s="57"/>
      <c r="Z80" s="57"/>
      <c r="AA80" s="57"/>
      <c r="AB80" s="57"/>
      <c r="AC80" s="56"/>
    </row>
    <row r="81" spans="1:29" ht="18" customHeight="1">
      <c r="B81" s="1811"/>
      <c r="C81" s="1812"/>
      <c r="D81" s="70" t="s">
        <v>133</v>
      </c>
      <c r="E81" s="54"/>
      <c r="F81" s="54"/>
      <c r="G81" s="54"/>
      <c r="H81" s="54"/>
      <c r="I81" s="55"/>
      <c r="J81" s="54"/>
      <c r="K81" s="54"/>
      <c r="L81" s="54"/>
      <c r="M81" s="54"/>
      <c r="N81" s="69"/>
      <c r="O81" s="54"/>
      <c r="P81" s="54"/>
      <c r="Q81" s="54"/>
      <c r="R81" s="54"/>
      <c r="S81" s="55"/>
      <c r="T81" s="54"/>
      <c r="U81" s="54"/>
      <c r="V81" s="54"/>
      <c r="W81" s="54"/>
      <c r="X81" s="55"/>
      <c r="Y81" s="54"/>
      <c r="Z81" s="54"/>
      <c r="AA81" s="54"/>
      <c r="AB81" s="54"/>
      <c r="AC81" s="53"/>
    </row>
    <row r="82" spans="1:29" ht="18" customHeight="1">
      <c r="B82" s="1811"/>
      <c r="C82" s="1812"/>
      <c r="D82" s="70"/>
      <c r="E82" s="54"/>
      <c r="F82" s="54"/>
      <c r="G82" s="54"/>
      <c r="H82" s="54"/>
      <c r="I82" s="55"/>
      <c r="J82" s="54"/>
      <c r="K82" s="54"/>
      <c r="L82" s="54"/>
      <c r="M82" s="54"/>
      <c r="N82" s="69"/>
      <c r="O82" s="54"/>
      <c r="P82" s="54"/>
      <c r="Q82" s="54"/>
      <c r="R82" s="54"/>
      <c r="S82" s="55"/>
      <c r="T82" s="54"/>
      <c r="U82" s="54"/>
      <c r="V82" s="54"/>
      <c r="W82" s="54"/>
      <c r="X82" s="55"/>
      <c r="Y82" s="54"/>
      <c r="Z82" s="54"/>
      <c r="AA82" s="54"/>
      <c r="AB82" s="54"/>
      <c r="AC82" s="53"/>
    </row>
    <row r="83" spans="1:29" ht="18" customHeight="1">
      <c r="B83" s="1811"/>
      <c r="C83" s="1812"/>
      <c r="D83" s="70"/>
      <c r="E83" s="54"/>
      <c r="F83" s="54"/>
      <c r="G83" s="54"/>
      <c r="H83" s="54"/>
      <c r="I83" s="55"/>
      <c r="J83" s="54"/>
      <c r="K83" s="54"/>
      <c r="L83" s="54"/>
      <c r="M83" s="54"/>
      <c r="N83" s="69"/>
      <c r="O83" s="54"/>
      <c r="P83" s="54"/>
      <c r="Q83" s="54"/>
      <c r="R83" s="54"/>
      <c r="S83" s="55"/>
      <c r="T83" s="54"/>
      <c r="U83" s="54"/>
      <c r="V83" s="54"/>
      <c r="W83" s="54"/>
      <c r="X83" s="55"/>
      <c r="Y83" s="54"/>
      <c r="Z83" s="54"/>
      <c r="AA83" s="54"/>
      <c r="AB83" s="54"/>
      <c r="AC83" s="53"/>
    </row>
    <row r="84" spans="1:29" ht="18" customHeight="1" thickBot="1">
      <c r="B84" s="1811"/>
      <c r="C84" s="1813" t="s">
        <v>117</v>
      </c>
      <c r="D84" s="1814"/>
      <c r="E84" s="66"/>
      <c r="F84" s="66"/>
      <c r="G84" s="66"/>
      <c r="H84" s="66"/>
      <c r="I84" s="67"/>
      <c r="J84" s="66"/>
      <c r="K84" s="66"/>
      <c r="L84" s="66"/>
      <c r="M84" s="66"/>
      <c r="N84" s="68"/>
      <c r="O84" s="66"/>
      <c r="P84" s="66"/>
      <c r="Q84" s="66"/>
      <c r="R84" s="66"/>
      <c r="S84" s="67"/>
      <c r="T84" s="66"/>
      <c r="U84" s="66"/>
      <c r="V84" s="66"/>
      <c r="W84" s="66"/>
      <c r="X84" s="67"/>
      <c r="Y84" s="66"/>
      <c r="Z84" s="66"/>
      <c r="AA84" s="66"/>
      <c r="AB84" s="66"/>
      <c r="AC84" s="65"/>
    </row>
    <row r="85" spans="1:29" s="43" customFormat="1" ht="18" customHeight="1" thickBot="1">
      <c r="B85" s="1803" t="s">
        <v>132</v>
      </c>
      <c r="C85" s="1804"/>
      <c r="D85" s="1804"/>
      <c r="E85" s="48"/>
      <c r="F85" s="48"/>
      <c r="G85" s="48"/>
      <c r="H85" s="48"/>
      <c r="I85" s="49"/>
      <c r="J85" s="48"/>
      <c r="K85" s="48"/>
      <c r="L85" s="48"/>
      <c r="M85" s="48"/>
      <c r="N85" s="64"/>
      <c r="O85" s="48"/>
      <c r="P85" s="48"/>
      <c r="Q85" s="48"/>
      <c r="R85" s="48"/>
      <c r="S85" s="49"/>
      <c r="T85" s="48"/>
      <c r="U85" s="48"/>
      <c r="V85" s="48"/>
      <c r="W85" s="48"/>
      <c r="X85" s="49"/>
      <c r="Y85" s="48"/>
      <c r="Z85" s="48"/>
      <c r="AA85" s="48"/>
      <c r="AB85" s="48"/>
      <c r="AC85" s="47"/>
    </row>
    <row r="86" spans="1:29">
      <c r="B86" s="63"/>
    </row>
    <row r="87" spans="1:29" ht="12" thickBot="1">
      <c r="B87" s="63" t="s">
        <v>131</v>
      </c>
    </row>
    <row r="88" spans="1:29" ht="34" customHeight="1">
      <c r="B88" s="1805" t="s">
        <v>130</v>
      </c>
      <c r="C88" s="1806"/>
      <c r="D88" s="1807"/>
      <c r="E88" s="1793" t="s">
        <v>129</v>
      </c>
      <c r="F88" s="1793"/>
      <c r="G88" s="1793"/>
      <c r="H88" s="1793"/>
      <c r="I88" s="1793"/>
      <c r="J88" s="1793" t="s">
        <v>128</v>
      </c>
      <c r="K88" s="1793"/>
      <c r="L88" s="1793"/>
      <c r="M88" s="1793"/>
      <c r="N88" s="1793"/>
      <c r="O88" s="1793" t="s">
        <v>127</v>
      </c>
      <c r="P88" s="1793"/>
      <c r="Q88" s="1793"/>
      <c r="R88" s="1793"/>
      <c r="S88" s="1793"/>
      <c r="T88" s="1793" t="s">
        <v>126</v>
      </c>
      <c r="U88" s="1793"/>
      <c r="V88" s="1793"/>
      <c r="W88" s="1793"/>
      <c r="X88" s="1793"/>
      <c r="Y88" s="1793" t="s">
        <v>125</v>
      </c>
      <c r="Z88" s="1793"/>
      <c r="AA88" s="1793"/>
      <c r="AB88" s="1793"/>
      <c r="AC88" s="1794"/>
    </row>
    <row r="89" spans="1:29" ht="34" customHeight="1" thickBot="1">
      <c r="B89" s="1808"/>
      <c r="C89" s="1809"/>
      <c r="D89" s="1810"/>
      <c r="E89" s="62" t="s">
        <v>124</v>
      </c>
      <c r="F89" s="62" t="s">
        <v>123</v>
      </c>
      <c r="G89" s="61" t="s">
        <v>122</v>
      </c>
      <c r="H89" s="60" t="s">
        <v>121</v>
      </c>
      <c r="I89" s="62" t="s">
        <v>120</v>
      </c>
      <c r="J89" s="62" t="s">
        <v>124</v>
      </c>
      <c r="K89" s="62" t="s">
        <v>123</v>
      </c>
      <c r="L89" s="61" t="s">
        <v>122</v>
      </c>
      <c r="M89" s="60" t="s">
        <v>121</v>
      </c>
      <c r="N89" s="62" t="s">
        <v>120</v>
      </c>
      <c r="O89" s="62" t="s">
        <v>124</v>
      </c>
      <c r="P89" s="62" t="s">
        <v>123</v>
      </c>
      <c r="Q89" s="61" t="s">
        <v>122</v>
      </c>
      <c r="R89" s="60" t="s">
        <v>121</v>
      </c>
      <c r="S89" s="62" t="s">
        <v>120</v>
      </c>
      <c r="T89" s="62" t="s">
        <v>124</v>
      </c>
      <c r="U89" s="62" t="s">
        <v>123</v>
      </c>
      <c r="V89" s="61" t="s">
        <v>122</v>
      </c>
      <c r="W89" s="60" t="s">
        <v>121</v>
      </c>
      <c r="X89" s="62" t="s">
        <v>120</v>
      </c>
      <c r="Y89" s="62" t="s">
        <v>124</v>
      </c>
      <c r="Z89" s="62" t="s">
        <v>123</v>
      </c>
      <c r="AA89" s="61" t="s">
        <v>122</v>
      </c>
      <c r="AB89" s="60" t="s">
        <v>121</v>
      </c>
      <c r="AC89" s="59" t="s">
        <v>120</v>
      </c>
    </row>
    <row r="90" spans="1:29" ht="18.75" customHeight="1" thickTop="1">
      <c r="B90" s="1795" t="s">
        <v>119</v>
      </c>
      <c r="C90" s="1796"/>
      <c r="D90" s="1797"/>
      <c r="E90" s="57"/>
      <c r="F90" s="57"/>
      <c r="G90" s="57"/>
      <c r="H90" s="57"/>
      <c r="I90" s="58"/>
      <c r="J90" s="57"/>
      <c r="K90" s="57"/>
      <c r="L90" s="57"/>
      <c r="M90" s="57"/>
      <c r="N90" s="58"/>
      <c r="O90" s="57"/>
      <c r="P90" s="57"/>
      <c r="Q90" s="57"/>
      <c r="R90" s="57"/>
      <c r="S90" s="58"/>
      <c r="T90" s="57"/>
      <c r="U90" s="57"/>
      <c r="V90" s="57"/>
      <c r="W90" s="57"/>
      <c r="X90" s="58"/>
      <c r="Y90" s="57"/>
      <c r="Z90" s="57"/>
      <c r="AA90" s="57"/>
      <c r="AB90" s="57"/>
      <c r="AC90" s="56"/>
    </row>
    <row r="91" spans="1:29" ht="18.75" customHeight="1">
      <c r="B91" s="1798" t="s">
        <v>118</v>
      </c>
      <c r="C91" s="1799"/>
      <c r="D91" s="1800"/>
      <c r="E91" s="54"/>
      <c r="F91" s="54"/>
      <c r="G91" s="54"/>
      <c r="H91" s="54"/>
      <c r="I91" s="55"/>
      <c r="J91" s="54"/>
      <c r="K91" s="54"/>
      <c r="L91" s="54"/>
      <c r="M91" s="54"/>
      <c r="N91" s="55"/>
      <c r="O91" s="54"/>
      <c r="P91" s="54"/>
      <c r="Q91" s="54"/>
      <c r="R91" s="54"/>
      <c r="S91" s="55"/>
      <c r="T91" s="54"/>
      <c r="U91" s="54"/>
      <c r="V91" s="54"/>
      <c r="W91" s="54"/>
      <c r="X91" s="55"/>
      <c r="Y91" s="54"/>
      <c r="Z91" s="54"/>
      <c r="AA91" s="54"/>
      <c r="AB91" s="54"/>
      <c r="AC91" s="53"/>
    </row>
    <row r="92" spans="1:29" ht="18.75" customHeight="1" thickBot="1">
      <c r="B92" s="1801" t="s">
        <v>117</v>
      </c>
      <c r="C92" s="1802"/>
      <c r="D92" s="1802"/>
      <c r="E92" s="51"/>
      <c r="F92" s="51"/>
      <c r="G92" s="51"/>
      <c r="H92" s="51"/>
      <c r="I92" s="52"/>
      <c r="J92" s="51"/>
      <c r="K92" s="51"/>
      <c r="L92" s="51"/>
      <c r="M92" s="51"/>
      <c r="N92" s="52"/>
      <c r="O92" s="51"/>
      <c r="P92" s="51"/>
      <c r="Q92" s="51"/>
      <c r="R92" s="51"/>
      <c r="S92" s="52"/>
      <c r="T92" s="51"/>
      <c r="U92" s="51"/>
      <c r="V92" s="51"/>
      <c r="W92" s="51"/>
      <c r="X92" s="52"/>
      <c r="Y92" s="51"/>
      <c r="Z92" s="51"/>
      <c r="AA92" s="51"/>
      <c r="AB92" s="51"/>
      <c r="AC92" s="50"/>
    </row>
    <row r="93" spans="1:29" s="43" customFormat="1" ht="18.75" customHeight="1" thickBot="1">
      <c r="B93" s="1803" t="s">
        <v>116</v>
      </c>
      <c r="C93" s="1804"/>
      <c r="D93" s="1804"/>
      <c r="E93" s="48"/>
      <c r="F93" s="48"/>
      <c r="G93" s="48"/>
      <c r="H93" s="48"/>
      <c r="I93" s="49"/>
      <c r="J93" s="48"/>
      <c r="K93" s="48"/>
      <c r="L93" s="48"/>
      <c r="M93" s="48"/>
      <c r="N93" s="49"/>
      <c r="O93" s="48"/>
      <c r="P93" s="48"/>
      <c r="Q93" s="48"/>
      <c r="R93" s="48"/>
      <c r="S93" s="49"/>
      <c r="T93" s="48"/>
      <c r="U93" s="48"/>
      <c r="V93" s="48"/>
      <c r="W93" s="48"/>
      <c r="X93" s="49"/>
      <c r="Y93" s="48"/>
      <c r="Z93" s="48"/>
      <c r="AA93" s="48"/>
      <c r="AB93" s="48"/>
      <c r="AC93" s="47"/>
    </row>
    <row r="94" spans="1:29" ht="3.75" customHeight="1">
      <c r="B94" s="46"/>
      <c r="C94" s="46"/>
      <c r="D94" s="46"/>
      <c r="E94" s="43"/>
      <c r="F94" s="43"/>
      <c r="G94" s="43"/>
      <c r="H94" s="43"/>
      <c r="I94" s="43"/>
      <c r="J94" s="43"/>
      <c r="K94" s="43"/>
      <c r="L94" s="43"/>
      <c r="M94" s="43"/>
      <c r="N94" s="43"/>
      <c r="O94" s="43"/>
      <c r="P94" s="43"/>
      <c r="Q94" s="43"/>
      <c r="R94" s="43"/>
      <c r="S94" s="43"/>
      <c r="T94" s="43"/>
      <c r="U94" s="43"/>
      <c r="V94" s="43"/>
      <c r="W94" s="43"/>
      <c r="X94" s="43"/>
      <c r="Y94" s="43"/>
      <c r="Z94" s="43"/>
      <c r="AA94" s="43"/>
      <c r="AB94" s="43"/>
      <c r="AC94" s="43"/>
    </row>
    <row r="95" spans="1:29" s="40" customFormat="1" ht="12.5">
      <c r="A95" s="40" t="s">
        <v>92</v>
      </c>
      <c r="B95" s="43"/>
      <c r="C95" s="43"/>
      <c r="D95" s="43"/>
      <c r="E95" s="45"/>
      <c r="F95" s="44"/>
      <c r="G95" s="44"/>
      <c r="H95" s="44"/>
    </row>
    <row r="96" spans="1:29" s="40" customFormat="1" ht="21.75" customHeight="1">
      <c r="A96" s="41" t="s">
        <v>91</v>
      </c>
      <c r="B96" s="1792" t="s">
        <v>115</v>
      </c>
      <c r="C96" s="1792"/>
      <c r="D96" s="1792"/>
      <c r="E96" s="1792"/>
      <c r="F96" s="1792"/>
      <c r="G96" s="1792"/>
      <c r="H96" s="1792"/>
      <c r="I96" s="1792"/>
      <c r="J96" s="1792"/>
      <c r="K96" s="1792"/>
      <c r="L96" s="1792"/>
      <c r="M96" s="1792"/>
      <c r="N96" s="1792"/>
      <c r="O96" s="1792"/>
      <c r="P96" s="1792"/>
      <c r="Q96" s="1792"/>
      <c r="R96" s="1792"/>
      <c r="S96" s="1792"/>
      <c r="T96" s="1792"/>
      <c r="U96" s="1792"/>
      <c r="V96" s="1792"/>
      <c r="W96" s="42"/>
    </row>
    <row r="97" spans="1:23" s="40" customFormat="1" ht="21.75" customHeight="1">
      <c r="A97" s="41" t="s">
        <v>114</v>
      </c>
      <c r="B97" s="1792" t="s">
        <v>113</v>
      </c>
      <c r="C97" s="1792"/>
      <c r="D97" s="1792"/>
      <c r="E97" s="1792"/>
      <c r="F97" s="1792"/>
      <c r="G97" s="1792"/>
      <c r="H97" s="1792"/>
      <c r="I97" s="1792"/>
      <c r="J97" s="1792"/>
      <c r="K97" s="1792"/>
      <c r="L97" s="1792"/>
      <c r="M97" s="1792"/>
      <c r="N97" s="1792"/>
      <c r="O97" s="1792"/>
      <c r="P97" s="1792"/>
      <c r="Q97" s="1792"/>
      <c r="R97" s="1792"/>
      <c r="S97" s="1792"/>
      <c r="T97" s="1792"/>
      <c r="U97" s="1792"/>
      <c r="V97" s="1792"/>
      <c r="W97" s="42"/>
    </row>
    <row r="98" spans="1:23" s="40" customFormat="1" ht="21.75" customHeight="1">
      <c r="A98" s="41" t="s">
        <v>112</v>
      </c>
      <c r="B98" s="1792" t="s">
        <v>111</v>
      </c>
      <c r="C98" s="1792"/>
      <c r="D98" s="1792"/>
      <c r="E98" s="1792"/>
      <c r="F98" s="1792"/>
      <c r="G98" s="1792"/>
      <c r="H98" s="1792"/>
      <c r="I98" s="1792"/>
      <c r="J98" s="1792"/>
      <c r="K98" s="1792"/>
      <c r="L98" s="1792"/>
      <c r="M98" s="1792"/>
      <c r="N98" s="1792"/>
      <c r="O98" s="1792"/>
      <c r="P98" s="1792"/>
      <c r="Q98" s="1792"/>
      <c r="R98" s="1792"/>
      <c r="S98" s="1792"/>
      <c r="T98" s="1792"/>
      <c r="U98" s="1792"/>
      <c r="V98" s="1792"/>
      <c r="W98" s="42"/>
    </row>
    <row r="99" spans="1:23" s="40" customFormat="1" ht="32.25" customHeight="1">
      <c r="A99" s="41" t="s">
        <v>110</v>
      </c>
      <c r="B99" s="1792" t="s">
        <v>818</v>
      </c>
      <c r="C99" s="1792"/>
      <c r="D99" s="1792"/>
      <c r="E99" s="1792"/>
      <c r="F99" s="1792"/>
      <c r="G99" s="1792"/>
      <c r="H99" s="1792"/>
      <c r="I99" s="1792"/>
      <c r="J99" s="1792"/>
      <c r="K99" s="1792"/>
      <c r="L99" s="1792"/>
      <c r="M99" s="1792"/>
      <c r="N99" s="1792"/>
      <c r="O99" s="1792"/>
      <c r="P99" s="1792"/>
      <c r="Q99" s="1792"/>
      <c r="R99" s="1792"/>
      <c r="S99" s="1792"/>
      <c r="T99" s="1792"/>
      <c r="U99" s="1792"/>
      <c r="V99" s="1792"/>
      <c r="W99" s="43"/>
    </row>
    <row r="100" spans="1:23" s="40" customFormat="1" ht="21.75" customHeight="1">
      <c r="A100" s="41" t="s">
        <v>881</v>
      </c>
      <c r="B100" s="1792" t="s">
        <v>108</v>
      </c>
      <c r="C100" s="1792"/>
      <c r="D100" s="1792"/>
      <c r="E100" s="1792"/>
      <c r="F100" s="1792"/>
      <c r="G100" s="1792"/>
      <c r="H100" s="1792"/>
      <c r="I100" s="1792"/>
      <c r="J100" s="1792"/>
      <c r="K100" s="1792"/>
      <c r="L100" s="1792"/>
      <c r="M100" s="1792"/>
      <c r="N100" s="1792"/>
      <c r="O100" s="1792"/>
      <c r="P100" s="1792"/>
      <c r="Q100" s="1792"/>
      <c r="R100" s="1792"/>
      <c r="S100" s="1792"/>
      <c r="T100" s="1792"/>
      <c r="U100" s="1792"/>
      <c r="V100" s="1792"/>
    </row>
    <row r="101" spans="1:23" s="40" customFormat="1" ht="21.75" customHeight="1">
      <c r="A101" s="41" t="s">
        <v>109</v>
      </c>
      <c r="B101" s="1792" t="s">
        <v>106</v>
      </c>
      <c r="C101" s="1792"/>
      <c r="D101" s="1792"/>
      <c r="E101" s="1792"/>
      <c r="F101" s="1792"/>
      <c r="G101" s="1792"/>
      <c r="H101" s="1792"/>
      <c r="I101" s="1792"/>
      <c r="J101" s="1792"/>
      <c r="K101" s="1792"/>
      <c r="L101" s="1792"/>
      <c r="M101" s="1792"/>
      <c r="N101" s="1792"/>
      <c r="O101" s="1792"/>
      <c r="P101" s="1792"/>
      <c r="Q101" s="1792"/>
      <c r="R101" s="1792"/>
      <c r="S101" s="1792"/>
      <c r="T101" s="1792"/>
      <c r="U101" s="1792"/>
      <c r="V101" s="1792"/>
      <c r="W101" s="43"/>
    </row>
    <row r="102" spans="1:23" s="40" customFormat="1" ht="21.75" customHeight="1">
      <c r="A102" s="41" t="s">
        <v>107</v>
      </c>
      <c r="B102" s="1792" t="s">
        <v>104</v>
      </c>
      <c r="C102" s="1792"/>
      <c r="D102" s="1792"/>
      <c r="E102" s="1792"/>
      <c r="F102" s="1792"/>
      <c r="G102" s="1792"/>
      <c r="H102" s="1792"/>
      <c r="I102" s="1792"/>
      <c r="J102" s="1792"/>
      <c r="K102" s="1792"/>
      <c r="L102" s="1792"/>
      <c r="M102" s="1792"/>
      <c r="N102" s="1792"/>
      <c r="O102" s="1792"/>
      <c r="P102" s="1792"/>
      <c r="Q102" s="1792"/>
      <c r="R102" s="1792"/>
      <c r="S102" s="1792"/>
      <c r="T102" s="1792"/>
      <c r="U102" s="1792"/>
      <c r="V102" s="1792"/>
    </row>
    <row r="103" spans="1:23" s="40" customFormat="1" ht="21.75" customHeight="1">
      <c r="A103" s="41" t="s">
        <v>105</v>
      </c>
      <c r="B103" s="1792" t="s">
        <v>812</v>
      </c>
      <c r="C103" s="1792"/>
      <c r="D103" s="1792"/>
      <c r="E103" s="1792"/>
      <c r="F103" s="1792"/>
      <c r="G103" s="1792"/>
      <c r="H103" s="1792"/>
      <c r="I103" s="1792"/>
      <c r="J103" s="1792"/>
      <c r="K103" s="1792"/>
      <c r="L103" s="1792"/>
      <c r="M103" s="1792"/>
      <c r="N103" s="1792"/>
      <c r="O103" s="1792"/>
      <c r="P103" s="1792"/>
      <c r="Q103" s="1792"/>
      <c r="R103" s="1792"/>
      <c r="S103" s="1792"/>
      <c r="T103" s="1792"/>
      <c r="U103" s="1792"/>
      <c r="V103" s="1792"/>
      <c r="W103" s="42"/>
    </row>
    <row r="104" spans="1:23" s="40" customFormat="1" ht="21.75" customHeight="1">
      <c r="A104" s="41" t="s">
        <v>103</v>
      </c>
      <c r="B104" s="1792" t="s">
        <v>102</v>
      </c>
      <c r="C104" s="1792"/>
      <c r="D104" s="1792"/>
      <c r="E104" s="1792"/>
      <c r="F104" s="1792"/>
      <c r="G104" s="1792"/>
      <c r="H104" s="1792"/>
      <c r="I104" s="1792"/>
      <c r="J104" s="1792"/>
      <c r="K104" s="1792"/>
      <c r="L104" s="1792"/>
      <c r="M104" s="1792"/>
      <c r="N104" s="1792"/>
      <c r="O104" s="1792"/>
      <c r="P104" s="1792"/>
      <c r="Q104" s="1792"/>
      <c r="R104" s="1792"/>
      <c r="S104" s="1792"/>
      <c r="T104" s="1792"/>
      <c r="U104" s="1792"/>
      <c r="V104" s="1792"/>
    </row>
    <row r="105" spans="1:23">
      <c r="A105" s="774">
        <v>10</v>
      </c>
      <c r="B105" s="39" t="s">
        <v>289</v>
      </c>
    </row>
    <row r="106" spans="1:23">
      <c r="A106" s="99" t="s">
        <v>35</v>
      </c>
      <c r="B106" s="39" t="s">
        <v>688</v>
      </c>
    </row>
  </sheetData>
  <mergeCells count="99">
    <mergeCell ref="T5:X5"/>
    <mergeCell ref="Y5:AC5"/>
    <mergeCell ref="AD5:AD6"/>
    <mergeCell ref="AE5:AE6"/>
    <mergeCell ref="B7:B16"/>
    <mergeCell ref="C7:C10"/>
    <mergeCell ref="C11:D11"/>
    <mergeCell ref="C12:C15"/>
    <mergeCell ref="C16:D16"/>
    <mergeCell ref="B5:B6"/>
    <mergeCell ref="C5:C6"/>
    <mergeCell ref="D5:D6"/>
    <mergeCell ref="E5:I5"/>
    <mergeCell ref="J5:N5"/>
    <mergeCell ref="O5:S5"/>
    <mergeCell ref="AE22:AE23"/>
    <mergeCell ref="B17:D17"/>
    <mergeCell ref="B18:D18"/>
    <mergeCell ref="B22:B23"/>
    <mergeCell ref="C22:C23"/>
    <mergeCell ref="AD22:AD23"/>
    <mergeCell ref="D22:D23"/>
    <mergeCell ref="E22:I22"/>
    <mergeCell ref="J22:N22"/>
    <mergeCell ref="O22:S22"/>
    <mergeCell ref="T22:X22"/>
    <mergeCell ref="Y22:AC22"/>
    <mergeCell ref="B24:B38"/>
    <mergeCell ref="C24:C27"/>
    <mergeCell ref="C28:D28"/>
    <mergeCell ref="C29:C32"/>
    <mergeCell ref="C33:D33"/>
    <mergeCell ref="C34:C37"/>
    <mergeCell ref="C38:D38"/>
    <mergeCell ref="B39:D39"/>
    <mergeCell ref="B40:D40"/>
    <mergeCell ref="B41:D41"/>
    <mergeCell ref="B42:D42"/>
    <mergeCell ref="B46:B47"/>
    <mergeCell ref="C46:C47"/>
    <mergeCell ref="D46:D47"/>
    <mergeCell ref="B59:D59"/>
    <mergeCell ref="B48:B57"/>
    <mergeCell ref="C48:C51"/>
    <mergeCell ref="C52:D52"/>
    <mergeCell ref="C53:C56"/>
    <mergeCell ref="C57:D57"/>
    <mergeCell ref="J46:N46"/>
    <mergeCell ref="O46:S46"/>
    <mergeCell ref="T46:X46"/>
    <mergeCell ref="Y46:AC46"/>
    <mergeCell ref="B58:D58"/>
    <mergeCell ref="E46:I46"/>
    <mergeCell ref="Y62:AC62"/>
    <mergeCell ref="B64:B73"/>
    <mergeCell ref="C64:C67"/>
    <mergeCell ref="C68:D68"/>
    <mergeCell ref="C69:C72"/>
    <mergeCell ref="C73:D73"/>
    <mergeCell ref="E62:I62"/>
    <mergeCell ref="B62:B63"/>
    <mergeCell ref="C62:C63"/>
    <mergeCell ref="D62:D63"/>
    <mergeCell ref="J62:N62"/>
    <mergeCell ref="O62:S62"/>
    <mergeCell ref="T62:X62"/>
    <mergeCell ref="B74:D74"/>
    <mergeCell ref="B75:D75"/>
    <mergeCell ref="B78:B79"/>
    <mergeCell ref="C78:C79"/>
    <mergeCell ref="D78:D79"/>
    <mergeCell ref="O78:S78"/>
    <mergeCell ref="T78:X78"/>
    <mergeCell ref="Y78:AC78"/>
    <mergeCell ref="B80:B84"/>
    <mergeCell ref="C80:C83"/>
    <mergeCell ref="C84:D84"/>
    <mergeCell ref="E78:I78"/>
    <mergeCell ref="J78:N78"/>
    <mergeCell ref="B96:V96"/>
    <mergeCell ref="B85:D85"/>
    <mergeCell ref="B88:D89"/>
    <mergeCell ref="E88:I88"/>
    <mergeCell ref="J88:N88"/>
    <mergeCell ref="O88:S88"/>
    <mergeCell ref="T88:X88"/>
    <mergeCell ref="Y88:AC88"/>
    <mergeCell ref="B90:D90"/>
    <mergeCell ref="B91:D91"/>
    <mergeCell ref="B92:D92"/>
    <mergeCell ref="B93:D93"/>
    <mergeCell ref="B103:V103"/>
    <mergeCell ref="B104:V104"/>
    <mergeCell ref="B97:V97"/>
    <mergeCell ref="B98:V98"/>
    <mergeCell ref="B99:V99"/>
    <mergeCell ref="B100:V100"/>
    <mergeCell ref="B101:V101"/>
    <mergeCell ref="B102:V102"/>
  </mergeCells>
  <phoneticPr fontId="14"/>
  <pageMargins left="0.23622047244094491" right="0.23622047244094491" top="0.74803149606299213" bottom="0.74803149606299213" header="0.31496062992125984" footer="0.31496062992125984"/>
  <pageSetup paperSize="9" scale="57" fitToHeight="3435" orientation="landscape" r:id="rId1"/>
  <rowBreaks count="1" manualBreakCount="1">
    <brk id="86" max="30"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325B59-12A5-4C86-A95F-AFC786CC3DE9}">
  <sheetPr codeName="Sheet9">
    <pageSetUpPr fitToPage="1"/>
  </sheetPr>
  <dimension ref="A1:Q45"/>
  <sheetViews>
    <sheetView view="pageBreakPreview" zoomScaleNormal="70" zoomScaleSheetLayoutView="100" workbookViewId="0">
      <selection activeCell="F12" sqref="F12:F13"/>
    </sheetView>
  </sheetViews>
  <sheetFormatPr defaultRowHeight="15" customHeight="1"/>
  <cols>
    <col min="1" max="1" width="4.08203125" style="9" customWidth="1"/>
    <col min="2" max="4" width="16.58203125" style="122" customWidth="1"/>
    <col min="5" max="6" width="16.33203125" style="122" customWidth="1"/>
    <col min="7" max="12" width="13.5" style="122" customWidth="1"/>
    <col min="13" max="13" width="14.08203125" style="122" customWidth="1"/>
    <col min="14" max="14" width="11.08203125" style="122" customWidth="1"/>
    <col min="15" max="15" width="10.58203125" style="122" customWidth="1"/>
    <col min="16" max="260" width="8.58203125" style="122"/>
    <col min="261" max="262" width="2.5" style="122" customWidth="1"/>
    <col min="263" max="265" width="16.58203125" style="122" customWidth="1"/>
    <col min="266" max="266" width="20.08203125" style="122" customWidth="1"/>
    <col min="267" max="268" width="13.5" style="122" customWidth="1"/>
    <col min="269" max="269" width="14.08203125" style="122" customWidth="1"/>
    <col min="270" max="270" width="11.08203125" style="122" customWidth="1"/>
    <col min="271" max="271" width="10.58203125" style="122" customWidth="1"/>
    <col min="272" max="516" width="8.58203125" style="122"/>
    <col min="517" max="518" width="2.5" style="122" customWidth="1"/>
    <col min="519" max="521" width="16.58203125" style="122" customWidth="1"/>
    <col min="522" max="522" width="20.08203125" style="122" customWidth="1"/>
    <col min="523" max="524" width="13.5" style="122" customWidth="1"/>
    <col min="525" max="525" width="14.08203125" style="122" customWidth="1"/>
    <col min="526" max="526" width="11.08203125" style="122" customWidth="1"/>
    <col min="527" max="527" width="10.58203125" style="122" customWidth="1"/>
    <col min="528" max="772" width="8.58203125" style="122"/>
    <col min="773" max="774" width="2.5" style="122" customWidth="1"/>
    <col min="775" max="777" width="16.58203125" style="122" customWidth="1"/>
    <col min="778" max="778" width="20.08203125" style="122" customWidth="1"/>
    <col min="779" max="780" width="13.5" style="122" customWidth="1"/>
    <col min="781" max="781" width="14.08203125" style="122" customWidth="1"/>
    <col min="782" max="782" width="11.08203125" style="122" customWidth="1"/>
    <col min="783" max="783" width="10.58203125" style="122" customWidth="1"/>
    <col min="784" max="1028" width="8.58203125" style="122"/>
    <col min="1029" max="1030" width="2.5" style="122" customWidth="1"/>
    <col min="1031" max="1033" width="16.58203125" style="122" customWidth="1"/>
    <col min="1034" max="1034" width="20.08203125" style="122" customWidth="1"/>
    <col min="1035" max="1036" width="13.5" style="122" customWidth="1"/>
    <col min="1037" max="1037" width="14.08203125" style="122" customWidth="1"/>
    <col min="1038" max="1038" width="11.08203125" style="122" customWidth="1"/>
    <col min="1039" max="1039" width="10.58203125" style="122" customWidth="1"/>
    <col min="1040" max="1284" width="8.58203125" style="122"/>
    <col min="1285" max="1286" width="2.5" style="122" customWidth="1"/>
    <col min="1287" max="1289" width="16.58203125" style="122" customWidth="1"/>
    <col min="1290" max="1290" width="20.08203125" style="122" customWidth="1"/>
    <col min="1291" max="1292" width="13.5" style="122" customWidth="1"/>
    <col min="1293" max="1293" width="14.08203125" style="122" customWidth="1"/>
    <col min="1294" max="1294" width="11.08203125" style="122" customWidth="1"/>
    <col min="1295" max="1295" width="10.58203125" style="122" customWidth="1"/>
    <col min="1296" max="1540" width="8.58203125" style="122"/>
    <col min="1541" max="1542" width="2.5" style="122" customWidth="1"/>
    <col min="1543" max="1545" width="16.58203125" style="122" customWidth="1"/>
    <col min="1546" max="1546" width="20.08203125" style="122" customWidth="1"/>
    <col min="1547" max="1548" width="13.5" style="122" customWidth="1"/>
    <col min="1549" max="1549" width="14.08203125" style="122" customWidth="1"/>
    <col min="1550" max="1550" width="11.08203125" style="122" customWidth="1"/>
    <col min="1551" max="1551" width="10.58203125" style="122" customWidth="1"/>
    <col min="1552" max="1796" width="8.58203125" style="122"/>
    <col min="1797" max="1798" width="2.5" style="122" customWidth="1"/>
    <col min="1799" max="1801" width="16.58203125" style="122" customWidth="1"/>
    <col min="1802" max="1802" width="20.08203125" style="122" customWidth="1"/>
    <col min="1803" max="1804" width="13.5" style="122" customWidth="1"/>
    <col min="1805" max="1805" width="14.08203125" style="122" customWidth="1"/>
    <col min="1806" max="1806" width="11.08203125" style="122" customWidth="1"/>
    <col min="1807" max="1807" width="10.58203125" style="122" customWidth="1"/>
    <col min="1808" max="2052" width="8.58203125" style="122"/>
    <col min="2053" max="2054" width="2.5" style="122" customWidth="1"/>
    <col min="2055" max="2057" width="16.58203125" style="122" customWidth="1"/>
    <col min="2058" max="2058" width="20.08203125" style="122" customWidth="1"/>
    <col min="2059" max="2060" width="13.5" style="122" customWidth="1"/>
    <col min="2061" max="2061" width="14.08203125" style="122" customWidth="1"/>
    <col min="2062" max="2062" width="11.08203125" style="122" customWidth="1"/>
    <col min="2063" max="2063" width="10.58203125" style="122" customWidth="1"/>
    <col min="2064" max="2308" width="8.58203125" style="122"/>
    <col min="2309" max="2310" width="2.5" style="122" customWidth="1"/>
    <col min="2311" max="2313" width="16.58203125" style="122" customWidth="1"/>
    <col min="2314" max="2314" width="20.08203125" style="122" customWidth="1"/>
    <col min="2315" max="2316" width="13.5" style="122" customWidth="1"/>
    <col min="2317" max="2317" width="14.08203125" style="122" customWidth="1"/>
    <col min="2318" max="2318" width="11.08203125" style="122" customWidth="1"/>
    <col min="2319" max="2319" width="10.58203125" style="122" customWidth="1"/>
    <col min="2320" max="2564" width="8.58203125" style="122"/>
    <col min="2565" max="2566" width="2.5" style="122" customWidth="1"/>
    <col min="2567" max="2569" width="16.58203125" style="122" customWidth="1"/>
    <col min="2570" max="2570" width="20.08203125" style="122" customWidth="1"/>
    <col min="2571" max="2572" width="13.5" style="122" customWidth="1"/>
    <col min="2573" max="2573" width="14.08203125" style="122" customWidth="1"/>
    <col min="2574" max="2574" width="11.08203125" style="122" customWidth="1"/>
    <col min="2575" max="2575" width="10.58203125" style="122" customWidth="1"/>
    <col min="2576" max="2820" width="8.58203125" style="122"/>
    <col min="2821" max="2822" width="2.5" style="122" customWidth="1"/>
    <col min="2823" max="2825" width="16.58203125" style="122" customWidth="1"/>
    <col min="2826" max="2826" width="20.08203125" style="122" customWidth="1"/>
    <col min="2827" max="2828" width="13.5" style="122" customWidth="1"/>
    <col min="2829" max="2829" width="14.08203125" style="122" customWidth="1"/>
    <col min="2830" max="2830" width="11.08203125" style="122" customWidth="1"/>
    <col min="2831" max="2831" width="10.58203125" style="122" customWidth="1"/>
    <col min="2832" max="3076" width="8.58203125" style="122"/>
    <col min="3077" max="3078" width="2.5" style="122" customWidth="1"/>
    <col min="3079" max="3081" width="16.58203125" style="122" customWidth="1"/>
    <col min="3082" max="3082" width="20.08203125" style="122" customWidth="1"/>
    <col min="3083" max="3084" width="13.5" style="122" customWidth="1"/>
    <col min="3085" max="3085" width="14.08203125" style="122" customWidth="1"/>
    <col min="3086" max="3086" width="11.08203125" style="122" customWidth="1"/>
    <col min="3087" max="3087" width="10.58203125" style="122" customWidth="1"/>
    <col min="3088" max="3332" width="8.58203125" style="122"/>
    <col min="3333" max="3334" width="2.5" style="122" customWidth="1"/>
    <col min="3335" max="3337" width="16.58203125" style="122" customWidth="1"/>
    <col min="3338" max="3338" width="20.08203125" style="122" customWidth="1"/>
    <col min="3339" max="3340" width="13.5" style="122" customWidth="1"/>
    <col min="3341" max="3341" width="14.08203125" style="122" customWidth="1"/>
    <col min="3342" max="3342" width="11.08203125" style="122" customWidth="1"/>
    <col min="3343" max="3343" width="10.58203125" style="122" customWidth="1"/>
    <col min="3344" max="3588" width="8.58203125" style="122"/>
    <col min="3589" max="3590" width="2.5" style="122" customWidth="1"/>
    <col min="3591" max="3593" width="16.58203125" style="122" customWidth="1"/>
    <col min="3594" max="3594" width="20.08203125" style="122" customWidth="1"/>
    <col min="3595" max="3596" width="13.5" style="122" customWidth="1"/>
    <col min="3597" max="3597" width="14.08203125" style="122" customWidth="1"/>
    <col min="3598" max="3598" width="11.08203125" style="122" customWidth="1"/>
    <col min="3599" max="3599" width="10.58203125" style="122" customWidth="1"/>
    <col min="3600" max="3844" width="8.58203125" style="122"/>
    <col min="3845" max="3846" width="2.5" style="122" customWidth="1"/>
    <col min="3847" max="3849" width="16.58203125" style="122" customWidth="1"/>
    <col min="3850" max="3850" width="20.08203125" style="122" customWidth="1"/>
    <col min="3851" max="3852" width="13.5" style="122" customWidth="1"/>
    <col min="3853" max="3853" width="14.08203125" style="122" customWidth="1"/>
    <col min="3854" max="3854" width="11.08203125" style="122" customWidth="1"/>
    <col min="3855" max="3855" width="10.58203125" style="122" customWidth="1"/>
    <col min="3856" max="4100" width="8.58203125" style="122"/>
    <col min="4101" max="4102" width="2.5" style="122" customWidth="1"/>
    <col min="4103" max="4105" width="16.58203125" style="122" customWidth="1"/>
    <col min="4106" max="4106" width="20.08203125" style="122" customWidth="1"/>
    <col min="4107" max="4108" width="13.5" style="122" customWidth="1"/>
    <col min="4109" max="4109" width="14.08203125" style="122" customWidth="1"/>
    <col min="4110" max="4110" width="11.08203125" style="122" customWidth="1"/>
    <col min="4111" max="4111" width="10.58203125" style="122" customWidth="1"/>
    <col min="4112" max="4356" width="8.58203125" style="122"/>
    <col min="4357" max="4358" width="2.5" style="122" customWidth="1"/>
    <col min="4359" max="4361" width="16.58203125" style="122" customWidth="1"/>
    <col min="4362" max="4362" width="20.08203125" style="122" customWidth="1"/>
    <col min="4363" max="4364" width="13.5" style="122" customWidth="1"/>
    <col min="4365" max="4365" width="14.08203125" style="122" customWidth="1"/>
    <col min="4366" max="4366" width="11.08203125" style="122" customWidth="1"/>
    <col min="4367" max="4367" width="10.58203125" style="122" customWidth="1"/>
    <col min="4368" max="4612" width="8.58203125" style="122"/>
    <col min="4613" max="4614" width="2.5" style="122" customWidth="1"/>
    <col min="4615" max="4617" width="16.58203125" style="122" customWidth="1"/>
    <col min="4618" max="4618" width="20.08203125" style="122" customWidth="1"/>
    <col min="4619" max="4620" width="13.5" style="122" customWidth="1"/>
    <col min="4621" max="4621" width="14.08203125" style="122" customWidth="1"/>
    <col min="4622" max="4622" width="11.08203125" style="122" customWidth="1"/>
    <col min="4623" max="4623" width="10.58203125" style="122" customWidth="1"/>
    <col min="4624" max="4868" width="8.58203125" style="122"/>
    <col min="4869" max="4870" width="2.5" style="122" customWidth="1"/>
    <col min="4871" max="4873" width="16.58203125" style="122" customWidth="1"/>
    <col min="4874" max="4874" width="20.08203125" style="122" customWidth="1"/>
    <col min="4875" max="4876" width="13.5" style="122" customWidth="1"/>
    <col min="4877" max="4877" width="14.08203125" style="122" customWidth="1"/>
    <col min="4878" max="4878" width="11.08203125" style="122" customWidth="1"/>
    <col min="4879" max="4879" width="10.58203125" style="122" customWidth="1"/>
    <col min="4880" max="5124" width="8.58203125" style="122"/>
    <col min="5125" max="5126" width="2.5" style="122" customWidth="1"/>
    <col min="5127" max="5129" width="16.58203125" style="122" customWidth="1"/>
    <col min="5130" max="5130" width="20.08203125" style="122" customWidth="1"/>
    <col min="5131" max="5132" width="13.5" style="122" customWidth="1"/>
    <col min="5133" max="5133" width="14.08203125" style="122" customWidth="1"/>
    <col min="5134" max="5134" width="11.08203125" style="122" customWidth="1"/>
    <col min="5135" max="5135" width="10.58203125" style="122" customWidth="1"/>
    <col min="5136" max="5380" width="8.58203125" style="122"/>
    <col min="5381" max="5382" width="2.5" style="122" customWidth="1"/>
    <col min="5383" max="5385" width="16.58203125" style="122" customWidth="1"/>
    <col min="5386" max="5386" width="20.08203125" style="122" customWidth="1"/>
    <col min="5387" max="5388" width="13.5" style="122" customWidth="1"/>
    <col min="5389" max="5389" width="14.08203125" style="122" customWidth="1"/>
    <col min="5390" max="5390" width="11.08203125" style="122" customWidth="1"/>
    <col min="5391" max="5391" width="10.58203125" style="122" customWidth="1"/>
    <col min="5392" max="5636" width="8.58203125" style="122"/>
    <col min="5637" max="5638" width="2.5" style="122" customWidth="1"/>
    <col min="5639" max="5641" width="16.58203125" style="122" customWidth="1"/>
    <col min="5642" max="5642" width="20.08203125" style="122" customWidth="1"/>
    <col min="5643" max="5644" width="13.5" style="122" customWidth="1"/>
    <col min="5645" max="5645" width="14.08203125" style="122" customWidth="1"/>
    <col min="5646" max="5646" width="11.08203125" style="122" customWidth="1"/>
    <col min="5647" max="5647" width="10.58203125" style="122" customWidth="1"/>
    <col min="5648" max="5892" width="8.58203125" style="122"/>
    <col min="5893" max="5894" width="2.5" style="122" customWidth="1"/>
    <col min="5895" max="5897" width="16.58203125" style="122" customWidth="1"/>
    <col min="5898" max="5898" width="20.08203125" style="122" customWidth="1"/>
    <col min="5899" max="5900" width="13.5" style="122" customWidth="1"/>
    <col min="5901" max="5901" width="14.08203125" style="122" customWidth="1"/>
    <col min="5902" max="5902" width="11.08203125" style="122" customWidth="1"/>
    <col min="5903" max="5903" width="10.58203125" style="122" customWidth="1"/>
    <col min="5904" max="6148" width="8.58203125" style="122"/>
    <col min="6149" max="6150" width="2.5" style="122" customWidth="1"/>
    <col min="6151" max="6153" width="16.58203125" style="122" customWidth="1"/>
    <col min="6154" max="6154" width="20.08203125" style="122" customWidth="1"/>
    <col min="6155" max="6156" width="13.5" style="122" customWidth="1"/>
    <col min="6157" max="6157" width="14.08203125" style="122" customWidth="1"/>
    <col min="6158" max="6158" width="11.08203125" style="122" customWidth="1"/>
    <col min="6159" max="6159" width="10.58203125" style="122" customWidth="1"/>
    <col min="6160" max="6404" width="8.58203125" style="122"/>
    <col min="6405" max="6406" width="2.5" style="122" customWidth="1"/>
    <col min="6407" max="6409" width="16.58203125" style="122" customWidth="1"/>
    <col min="6410" max="6410" width="20.08203125" style="122" customWidth="1"/>
    <col min="6411" max="6412" width="13.5" style="122" customWidth="1"/>
    <col min="6413" max="6413" width="14.08203125" style="122" customWidth="1"/>
    <col min="6414" max="6414" width="11.08203125" style="122" customWidth="1"/>
    <col min="6415" max="6415" width="10.58203125" style="122" customWidth="1"/>
    <col min="6416" max="6660" width="8.58203125" style="122"/>
    <col min="6661" max="6662" width="2.5" style="122" customWidth="1"/>
    <col min="6663" max="6665" width="16.58203125" style="122" customWidth="1"/>
    <col min="6666" max="6666" width="20.08203125" style="122" customWidth="1"/>
    <col min="6667" max="6668" width="13.5" style="122" customWidth="1"/>
    <col min="6669" max="6669" width="14.08203125" style="122" customWidth="1"/>
    <col min="6670" max="6670" width="11.08203125" style="122" customWidth="1"/>
    <col min="6671" max="6671" width="10.58203125" style="122" customWidth="1"/>
    <col min="6672" max="6916" width="8.58203125" style="122"/>
    <col min="6917" max="6918" width="2.5" style="122" customWidth="1"/>
    <col min="6919" max="6921" width="16.58203125" style="122" customWidth="1"/>
    <col min="6922" max="6922" width="20.08203125" style="122" customWidth="1"/>
    <col min="6923" max="6924" width="13.5" style="122" customWidth="1"/>
    <col min="6925" max="6925" width="14.08203125" style="122" customWidth="1"/>
    <col min="6926" max="6926" width="11.08203125" style="122" customWidth="1"/>
    <col min="6927" max="6927" width="10.58203125" style="122" customWidth="1"/>
    <col min="6928" max="7172" width="8.58203125" style="122"/>
    <col min="7173" max="7174" width="2.5" style="122" customWidth="1"/>
    <col min="7175" max="7177" width="16.58203125" style="122" customWidth="1"/>
    <col min="7178" max="7178" width="20.08203125" style="122" customWidth="1"/>
    <col min="7179" max="7180" width="13.5" style="122" customWidth="1"/>
    <col min="7181" max="7181" width="14.08203125" style="122" customWidth="1"/>
    <col min="7182" max="7182" width="11.08203125" style="122" customWidth="1"/>
    <col min="7183" max="7183" width="10.58203125" style="122" customWidth="1"/>
    <col min="7184" max="7428" width="8.58203125" style="122"/>
    <col min="7429" max="7430" width="2.5" style="122" customWidth="1"/>
    <col min="7431" max="7433" width="16.58203125" style="122" customWidth="1"/>
    <col min="7434" max="7434" width="20.08203125" style="122" customWidth="1"/>
    <col min="7435" max="7436" width="13.5" style="122" customWidth="1"/>
    <col min="7437" max="7437" width="14.08203125" style="122" customWidth="1"/>
    <col min="7438" max="7438" width="11.08203125" style="122" customWidth="1"/>
    <col min="7439" max="7439" width="10.58203125" style="122" customWidth="1"/>
    <col min="7440" max="7684" width="8.58203125" style="122"/>
    <col min="7685" max="7686" width="2.5" style="122" customWidth="1"/>
    <col min="7687" max="7689" width="16.58203125" style="122" customWidth="1"/>
    <col min="7690" max="7690" width="20.08203125" style="122" customWidth="1"/>
    <col min="7691" max="7692" width="13.5" style="122" customWidth="1"/>
    <col min="7693" max="7693" width="14.08203125" style="122" customWidth="1"/>
    <col min="7694" max="7694" width="11.08203125" style="122" customWidth="1"/>
    <col min="7695" max="7695" width="10.58203125" style="122" customWidth="1"/>
    <col min="7696" max="7940" width="8.58203125" style="122"/>
    <col min="7941" max="7942" width="2.5" style="122" customWidth="1"/>
    <col min="7943" max="7945" width="16.58203125" style="122" customWidth="1"/>
    <col min="7946" max="7946" width="20.08203125" style="122" customWidth="1"/>
    <col min="7947" max="7948" width="13.5" style="122" customWidth="1"/>
    <col min="7949" max="7949" width="14.08203125" style="122" customWidth="1"/>
    <col min="7950" max="7950" width="11.08203125" style="122" customWidth="1"/>
    <col min="7951" max="7951" width="10.58203125" style="122" customWidth="1"/>
    <col min="7952" max="8196" width="8.58203125" style="122"/>
    <col min="8197" max="8198" width="2.5" style="122" customWidth="1"/>
    <col min="8199" max="8201" width="16.58203125" style="122" customWidth="1"/>
    <col min="8202" max="8202" width="20.08203125" style="122" customWidth="1"/>
    <col min="8203" max="8204" width="13.5" style="122" customWidth="1"/>
    <col min="8205" max="8205" width="14.08203125" style="122" customWidth="1"/>
    <col min="8206" max="8206" width="11.08203125" style="122" customWidth="1"/>
    <col min="8207" max="8207" width="10.58203125" style="122" customWidth="1"/>
    <col min="8208" max="8452" width="8.58203125" style="122"/>
    <col min="8453" max="8454" width="2.5" style="122" customWidth="1"/>
    <col min="8455" max="8457" width="16.58203125" style="122" customWidth="1"/>
    <col min="8458" max="8458" width="20.08203125" style="122" customWidth="1"/>
    <col min="8459" max="8460" width="13.5" style="122" customWidth="1"/>
    <col min="8461" max="8461" width="14.08203125" style="122" customWidth="1"/>
    <col min="8462" max="8462" width="11.08203125" style="122" customWidth="1"/>
    <col min="8463" max="8463" width="10.58203125" style="122" customWidth="1"/>
    <col min="8464" max="8708" width="8.58203125" style="122"/>
    <col min="8709" max="8710" width="2.5" style="122" customWidth="1"/>
    <col min="8711" max="8713" width="16.58203125" style="122" customWidth="1"/>
    <col min="8714" max="8714" width="20.08203125" style="122" customWidth="1"/>
    <col min="8715" max="8716" width="13.5" style="122" customWidth="1"/>
    <col min="8717" max="8717" width="14.08203125" style="122" customWidth="1"/>
    <col min="8718" max="8718" width="11.08203125" style="122" customWidth="1"/>
    <col min="8719" max="8719" width="10.58203125" style="122" customWidth="1"/>
    <col min="8720" max="8964" width="8.58203125" style="122"/>
    <col min="8965" max="8966" width="2.5" style="122" customWidth="1"/>
    <col min="8967" max="8969" width="16.58203125" style="122" customWidth="1"/>
    <col min="8970" max="8970" width="20.08203125" style="122" customWidth="1"/>
    <col min="8971" max="8972" width="13.5" style="122" customWidth="1"/>
    <col min="8973" max="8973" width="14.08203125" style="122" customWidth="1"/>
    <col min="8974" max="8974" width="11.08203125" style="122" customWidth="1"/>
    <col min="8975" max="8975" width="10.58203125" style="122" customWidth="1"/>
    <col min="8976" max="9220" width="8.58203125" style="122"/>
    <col min="9221" max="9222" width="2.5" style="122" customWidth="1"/>
    <col min="9223" max="9225" width="16.58203125" style="122" customWidth="1"/>
    <col min="9226" max="9226" width="20.08203125" style="122" customWidth="1"/>
    <col min="9227" max="9228" width="13.5" style="122" customWidth="1"/>
    <col min="9229" max="9229" width="14.08203125" style="122" customWidth="1"/>
    <col min="9230" max="9230" width="11.08203125" style="122" customWidth="1"/>
    <col min="9231" max="9231" width="10.58203125" style="122" customWidth="1"/>
    <col min="9232" max="9476" width="8.58203125" style="122"/>
    <col min="9477" max="9478" width="2.5" style="122" customWidth="1"/>
    <col min="9479" max="9481" width="16.58203125" style="122" customWidth="1"/>
    <col min="9482" max="9482" width="20.08203125" style="122" customWidth="1"/>
    <col min="9483" max="9484" width="13.5" style="122" customWidth="1"/>
    <col min="9485" max="9485" width="14.08203125" style="122" customWidth="1"/>
    <col min="9486" max="9486" width="11.08203125" style="122" customWidth="1"/>
    <col min="9487" max="9487" width="10.58203125" style="122" customWidth="1"/>
    <col min="9488" max="9732" width="8.58203125" style="122"/>
    <col min="9733" max="9734" width="2.5" style="122" customWidth="1"/>
    <col min="9735" max="9737" width="16.58203125" style="122" customWidth="1"/>
    <col min="9738" max="9738" width="20.08203125" style="122" customWidth="1"/>
    <col min="9739" max="9740" width="13.5" style="122" customWidth="1"/>
    <col min="9741" max="9741" width="14.08203125" style="122" customWidth="1"/>
    <col min="9742" max="9742" width="11.08203125" style="122" customWidth="1"/>
    <col min="9743" max="9743" width="10.58203125" style="122" customWidth="1"/>
    <col min="9744" max="9988" width="8.58203125" style="122"/>
    <col min="9989" max="9990" width="2.5" style="122" customWidth="1"/>
    <col min="9991" max="9993" width="16.58203125" style="122" customWidth="1"/>
    <col min="9994" max="9994" width="20.08203125" style="122" customWidth="1"/>
    <col min="9995" max="9996" width="13.5" style="122" customWidth="1"/>
    <col min="9997" max="9997" width="14.08203125" style="122" customWidth="1"/>
    <col min="9998" max="9998" width="11.08203125" style="122" customWidth="1"/>
    <col min="9999" max="9999" width="10.58203125" style="122" customWidth="1"/>
    <col min="10000" max="10244" width="8.58203125" style="122"/>
    <col min="10245" max="10246" width="2.5" style="122" customWidth="1"/>
    <col min="10247" max="10249" width="16.58203125" style="122" customWidth="1"/>
    <col min="10250" max="10250" width="20.08203125" style="122" customWidth="1"/>
    <col min="10251" max="10252" width="13.5" style="122" customWidth="1"/>
    <col min="10253" max="10253" width="14.08203125" style="122" customWidth="1"/>
    <col min="10254" max="10254" width="11.08203125" style="122" customWidth="1"/>
    <col min="10255" max="10255" width="10.58203125" style="122" customWidth="1"/>
    <col min="10256" max="10500" width="8.58203125" style="122"/>
    <col min="10501" max="10502" width="2.5" style="122" customWidth="1"/>
    <col min="10503" max="10505" width="16.58203125" style="122" customWidth="1"/>
    <col min="10506" max="10506" width="20.08203125" style="122" customWidth="1"/>
    <col min="10507" max="10508" width="13.5" style="122" customWidth="1"/>
    <col min="10509" max="10509" width="14.08203125" style="122" customWidth="1"/>
    <col min="10510" max="10510" width="11.08203125" style="122" customWidth="1"/>
    <col min="10511" max="10511" width="10.58203125" style="122" customWidth="1"/>
    <col min="10512" max="10756" width="8.58203125" style="122"/>
    <col min="10757" max="10758" width="2.5" style="122" customWidth="1"/>
    <col min="10759" max="10761" width="16.58203125" style="122" customWidth="1"/>
    <col min="10762" max="10762" width="20.08203125" style="122" customWidth="1"/>
    <col min="10763" max="10764" width="13.5" style="122" customWidth="1"/>
    <col min="10765" max="10765" width="14.08203125" style="122" customWidth="1"/>
    <col min="10766" max="10766" width="11.08203125" style="122" customWidth="1"/>
    <col min="10767" max="10767" width="10.58203125" style="122" customWidth="1"/>
    <col min="10768" max="11012" width="8.58203125" style="122"/>
    <col min="11013" max="11014" width="2.5" style="122" customWidth="1"/>
    <col min="11015" max="11017" width="16.58203125" style="122" customWidth="1"/>
    <col min="11018" max="11018" width="20.08203125" style="122" customWidth="1"/>
    <col min="11019" max="11020" width="13.5" style="122" customWidth="1"/>
    <col min="11021" max="11021" width="14.08203125" style="122" customWidth="1"/>
    <col min="11022" max="11022" width="11.08203125" style="122" customWidth="1"/>
    <col min="11023" max="11023" width="10.58203125" style="122" customWidth="1"/>
    <col min="11024" max="11268" width="8.58203125" style="122"/>
    <col min="11269" max="11270" width="2.5" style="122" customWidth="1"/>
    <col min="11271" max="11273" width="16.58203125" style="122" customWidth="1"/>
    <col min="11274" max="11274" width="20.08203125" style="122" customWidth="1"/>
    <col min="11275" max="11276" width="13.5" style="122" customWidth="1"/>
    <col min="11277" max="11277" width="14.08203125" style="122" customWidth="1"/>
    <col min="11278" max="11278" width="11.08203125" style="122" customWidth="1"/>
    <col min="11279" max="11279" width="10.58203125" style="122" customWidth="1"/>
    <col min="11280" max="11524" width="8.58203125" style="122"/>
    <col min="11525" max="11526" width="2.5" style="122" customWidth="1"/>
    <col min="11527" max="11529" width="16.58203125" style="122" customWidth="1"/>
    <col min="11530" max="11530" width="20.08203125" style="122" customWidth="1"/>
    <col min="11531" max="11532" width="13.5" style="122" customWidth="1"/>
    <col min="11533" max="11533" width="14.08203125" style="122" customWidth="1"/>
    <col min="11534" max="11534" width="11.08203125" style="122" customWidth="1"/>
    <col min="11535" max="11535" width="10.58203125" style="122" customWidth="1"/>
    <col min="11536" max="11780" width="8.58203125" style="122"/>
    <col min="11781" max="11782" width="2.5" style="122" customWidth="1"/>
    <col min="11783" max="11785" width="16.58203125" style="122" customWidth="1"/>
    <col min="11786" max="11786" width="20.08203125" style="122" customWidth="1"/>
    <col min="11787" max="11788" width="13.5" style="122" customWidth="1"/>
    <col min="11789" max="11789" width="14.08203125" style="122" customWidth="1"/>
    <col min="11790" max="11790" width="11.08203125" style="122" customWidth="1"/>
    <col min="11791" max="11791" width="10.58203125" style="122" customWidth="1"/>
    <col min="11792" max="12036" width="8.58203125" style="122"/>
    <col min="12037" max="12038" width="2.5" style="122" customWidth="1"/>
    <col min="12039" max="12041" width="16.58203125" style="122" customWidth="1"/>
    <col min="12042" max="12042" width="20.08203125" style="122" customWidth="1"/>
    <col min="12043" max="12044" width="13.5" style="122" customWidth="1"/>
    <col min="12045" max="12045" width="14.08203125" style="122" customWidth="1"/>
    <col min="12046" max="12046" width="11.08203125" style="122" customWidth="1"/>
    <col min="12047" max="12047" width="10.58203125" style="122" customWidth="1"/>
    <col min="12048" max="12292" width="8.58203125" style="122"/>
    <col min="12293" max="12294" width="2.5" style="122" customWidth="1"/>
    <col min="12295" max="12297" width="16.58203125" style="122" customWidth="1"/>
    <col min="12298" max="12298" width="20.08203125" style="122" customWidth="1"/>
    <col min="12299" max="12300" width="13.5" style="122" customWidth="1"/>
    <col min="12301" max="12301" width="14.08203125" style="122" customWidth="1"/>
    <col min="12302" max="12302" width="11.08203125" style="122" customWidth="1"/>
    <col min="12303" max="12303" width="10.58203125" style="122" customWidth="1"/>
    <col min="12304" max="12548" width="8.58203125" style="122"/>
    <col min="12549" max="12550" width="2.5" style="122" customWidth="1"/>
    <col min="12551" max="12553" width="16.58203125" style="122" customWidth="1"/>
    <col min="12554" max="12554" width="20.08203125" style="122" customWidth="1"/>
    <col min="12555" max="12556" width="13.5" style="122" customWidth="1"/>
    <col min="12557" max="12557" width="14.08203125" style="122" customWidth="1"/>
    <col min="12558" max="12558" width="11.08203125" style="122" customWidth="1"/>
    <col min="12559" max="12559" width="10.58203125" style="122" customWidth="1"/>
    <col min="12560" max="12804" width="8.58203125" style="122"/>
    <col min="12805" max="12806" width="2.5" style="122" customWidth="1"/>
    <col min="12807" max="12809" width="16.58203125" style="122" customWidth="1"/>
    <col min="12810" max="12810" width="20.08203125" style="122" customWidth="1"/>
    <col min="12811" max="12812" width="13.5" style="122" customWidth="1"/>
    <col min="12813" max="12813" width="14.08203125" style="122" customWidth="1"/>
    <col min="12814" max="12814" width="11.08203125" style="122" customWidth="1"/>
    <col min="12815" max="12815" width="10.58203125" style="122" customWidth="1"/>
    <col min="12816" max="13060" width="8.58203125" style="122"/>
    <col min="13061" max="13062" width="2.5" style="122" customWidth="1"/>
    <col min="13063" max="13065" width="16.58203125" style="122" customWidth="1"/>
    <col min="13066" max="13066" width="20.08203125" style="122" customWidth="1"/>
    <col min="13067" max="13068" width="13.5" style="122" customWidth="1"/>
    <col min="13069" max="13069" width="14.08203125" style="122" customWidth="1"/>
    <col min="13070" max="13070" width="11.08203125" style="122" customWidth="1"/>
    <col min="13071" max="13071" width="10.58203125" style="122" customWidth="1"/>
    <col min="13072" max="13316" width="8.58203125" style="122"/>
    <col min="13317" max="13318" width="2.5" style="122" customWidth="1"/>
    <col min="13319" max="13321" width="16.58203125" style="122" customWidth="1"/>
    <col min="13322" max="13322" width="20.08203125" style="122" customWidth="1"/>
    <col min="13323" max="13324" width="13.5" style="122" customWidth="1"/>
    <col min="13325" max="13325" width="14.08203125" style="122" customWidth="1"/>
    <col min="13326" max="13326" width="11.08203125" style="122" customWidth="1"/>
    <col min="13327" max="13327" width="10.58203125" style="122" customWidth="1"/>
    <col min="13328" max="13572" width="8.58203125" style="122"/>
    <col min="13573" max="13574" width="2.5" style="122" customWidth="1"/>
    <col min="13575" max="13577" width="16.58203125" style="122" customWidth="1"/>
    <col min="13578" max="13578" width="20.08203125" style="122" customWidth="1"/>
    <col min="13579" max="13580" width="13.5" style="122" customWidth="1"/>
    <col min="13581" max="13581" width="14.08203125" style="122" customWidth="1"/>
    <col min="13582" max="13582" width="11.08203125" style="122" customWidth="1"/>
    <col min="13583" max="13583" width="10.58203125" style="122" customWidth="1"/>
    <col min="13584" max="13828" width="8.58203125" style="122"/>
    <col min="13829" max="13830" width="2.5" style="122" customWidth="1"/>
    <col min="13831" max="13833" width="16.58203125" style="122" customWidth="1"/>
    <col min="13834" max="13834" width="20.08203125" style="122" customWidth="1"/>
    <col min="13835" max="13836" width="13.5" style="122" customWidth="1"/>
    <col min="13837" max="13837" width="14.08203125" style="122" customWidth="1"/>
    <col min="13838" max="13838" width="11.08203125" style="122" customWidth="1"/>
    <col min="13839" max="13839" width="10.58203125" style="122" customWidth="1"/>
    <col min="13840" max="14084" width="8.58203125" style="122"/>
    <col min="14085" max="14086" width="2.5" style="122" customWidth="1"/>
    <col min="14087" max="14089" width="16.58203125" style="122" customWidth="1"/>
    <col min="14090" max="14090" width="20.08203125" style="122" customWidth="1"/>
    <col min="14091" max="14092" width="13.5" style="122" customWidth="1"/>
    <col min="14093" max="14093" width="14.08203125" style="122" customWidth="1"/>
    <col min="14094" max="14094" width="11.08203125" style="122" customWidth="1"/>
    <col min="14095" max="14095" width="10.58203125" style="122" customWidth="1"/>
    <col min="14096" max="14340" width="8.58203125" style="122"/>
    <col min="14341" max="14342" width="2.5" style="122" customWidth="1"/>
    <col min="14343" max="14345" width="16.58203125" style="122" customWidth="1"/>
    <col min="14346" max="14346" width="20.08203125" style="122" customWidth="1"/>
    <col min="14347" max="14348" width="13.5" style="122" customWidth="1"/>
    <col min="14349" max="14349" width="14.08203125" style="122" customWidth="1"/>
    <col min="14350" max="14350" width="11.08203125" style="122" customWidth="1"/>
    <col min="14351" max="14351" width="10.58203125" style="122" customWidth="1"/>
    <col min="14352" max="14596" width="8.58203125" style="122"/>
    <col min="14597" max="14598" width="2.5" style="122" customWidth="1"/>
    <col min="14599" max="14601" width="16.58203125" style="122" customWidth="1"/>
    <col min="14602" max="14602" width="20.08203125" style="122" customWidth="1"/>
    <col min="14603" max="14604" width="13.5" style="122" customWidth="1"/>
    <col min="14605" max="14605" width="14.08203125" style="122" customWidth="1"/>
    <col min="14606" max="14606" width="11.08203125" style="122" customWidth="1"/>
    <col min="14607" max="14607" width="10.58203125" style="122" customWidth="1"/>
    <col min="14608" max="14852" width="8.58203125" style="122"/>
    <col min="14853" max="14854" width="2.5" style="122" customWidth="1"/>
    <col min="14855" max="14857" width="16.58203125" style="122" customWidth="1"/>
    <col min="14858" max="14858" width="20.08203125" style="122" customWidth="1"/>
    <col min="14859" max="14860" width="13.5" style="122" customWidth="1"/>
    <col min="14861" max="14861" width="14.08203125" style="122" customWidth="1"/>
    <col min="14862" max="14862" width="11.08203125" style="122" customWidth="1"/>
    <col min="14863" max="14863" width="10.58203125" style="122" customWidth="1"/>
    <col min="14864" max="15108" width="8.58203125" style="122"/>
    <col min="15109" max="15110" width="2.5" style="122" customWidth="1"/>
    <col min="15111" max="15113" width="16.58203125" style="122" customWidth="1"/>
    <col min="15114" max="15114" width="20.08203125" style="122" customWidth="1"/>
    <col min="15115" max="15116" width="13.5" style="122" customWidth="1"/>
    <col min="15117" max="15117" width="14.08203125" style="122" customWidth="1"/>
    <col min="15118" max="15118" width="11.08203125" style="122" customWidth="1"/>
    <col min="15119" max="15119" width="10.58203125" style="122" customWidth="1"/>
    <col min="15120" max="15364" width="8.58203125" style="122"/>
    <col min="15365" max="15366" width="2.5" style="122" customWidth="1"/>
    <col min="15367" max="15369" width="16.58203125" style="122" customWidth="1"/>
    <col min="15370" max="15370" width="20.08203125" style="122" customWidth="1"/>
    <col min="15371" max="15372" width="13.5" style="122" customWidth="1"/>
    <col min="15373" max="15373" width="14.08203125" style="122" customWidth="1"/>
    <col min="15374" max="15374" width="11.08203125" style="122" customWidth="1"/>
    <col min="15375" max="15375" width="10.58203125" style="122" customWidth="1"/>
    <col min="15376" max="15620" width="8.58203125" style="122"/>
    <col min="15621" max="15622" width="2.5" style="122" customWidth="1"/>
    <col min="15623" max="15625" width="16.58203125" style="122" customWidth="1"/>
    <col min="15626" max="15626" width="20.08203125" style="122" customWidth="1"/>
    <col min="15627" max="15628" width="13.5" style="122" customWidth="1"/>
    <col min="15629" max="15629" width="14.08203125" style="122" customWidth="1"/>
    <col min="15630" max="15630" width="11.08203125" style="122" customWidth="1"/>
    <col min="15631" max="15631" width="10.58203125" style="122" customWidth="1"/>
    <col min="15632" max="15876" width="8.58203125" style="122"/>
    <col min="15877" max="15878" width="2.5" style="122" customWidth="1"/>
    <col min="15879" max="15881" width="16.58203125" style="122" customWidth="1"/>
    <col min="15882" max="15882" width="20.08203125" style="122" customWidth="1"/>
    <col min="15883" max="15884" width="13.5" style="122" customWidth="1"/>
    <col min="15885" max="15885" width="14.08203125" style="122" customWidth="1"/>
    <col min="15886" max="15886" width="11.08203125" style="122" customWidth="1"/>
    <col min="15887" max="15887" width="10.58203125" style="122" customWidth="1"/>
    <col min="15888" max="16132" width="8.58203125" style="122"/>
    <col min="16133" max="16134" width="2.5" style="122" customWidth="1"/>
    <col min="16135" max="16137" width="16.58203125" style="122" customWidth="1"/>
    <col min="16138" max="16138" width="20.08203125" style="122" customWidth="1"/>
    <col min="16139" max="16140" width="13.5" style="122" customWidth="1"/>
    <col min="16141" max="16141" width="14.08203125" style="122" customWidth="1"/>
    <col min="16142" max="16142" width="11.08203125" style="122" customWidth="1"/>
    <col min="16143" max="16143" width="10.58203125" style="122" customWidth="1"/>
    <col min="16144" max="16384" width="8.58203125" style="122"/>
  </cols>
  <sheetData>
    <row r="1" spans="1:15" ht="15" customHeight="1">
      <c r="A1" s="255" t="s">
        <v>867</v>
      </c>
    </row>
    <row r="2" spans="1:15" ht="15" customHeight="1">
      <c r="A2" s="371"/>
      <c r="B2" s="100" t="s">
        <v>238</v>
      </c>
      <c r="L2"/>
      <c r="M2"/>
    </row>
    <row r="3" spans="1:15" ht="30" customHeight="1" thickBot="1">
      <c r="B3" s="378" t="s">
        <v>546</v>
      </c>
      <c r="C3" s="377"/>
      <c r="D3" s="377"/>
      <c r="L3"/>
      <c r="M3"/>
    </row>
    <row r="4" spans="1:15" ht="20.25" customHeight="1">
      <c r="B4" s="1871" t="s">
        <v>83</v>
      </c>
      <c r="C4" s="1819" t="s">
        <v>82</v>
      </c>
      <c r="D4" s="1819" t="s">
        <v>237</v>
      </c>
      <c r="E4" s="1853" t="s">
        <v>531</v>
      </c>
      <c r="F4" s="1873" t="s">
        <v>532</v>
      </c>
      <c r="G4" s="410"/>
      <c r="H4" s="410"/>
      <c r="I4" s="410"/>
      <c r="J4" s="411"/>
      <c r="K4" s="1874" t="s">
        <v>547</v>
      </c>
      <c r="L4" s="377"/>
      <c r="M4" s="377"/>
      <c r="N4" s="375"/>
    </row>
    <row r="5" spans="1:15" ht="20.25" customHeight="1" thickBot="1">
      <c r="B5" s="1872"/>
      <c r="C5" s="1820"/>
      <c r="D5" s="1820"/>
      <c r="E5" s="1854"/>
      <c r="F5" s="1854"/>
      <c r="G5" s="412" t="s">
        <v>533</v>
      </c>
      <c r="H5" s="412" t="s">
        <v>534</v>
      </c>
      <c r="I5" s="412" t="s">
        <v>535</v>
      </c>
      <c r="J5" s="413" t="s">
        <v>536</v>
      </c>
      <c r="K5" s="1875"/>
      <c r="L5" s="377"/>
      <c r="M5" s="377"/>
      <c r="N5" s="375"/>
    </row>
    <row r="6" spans="1:15" ht="27" customHeight="1" thickTop="1">
      <c r="B6" s="1859" t="s">
        <v>81</v>
      </c>
      <c r="C6" s="1862" t="s">
        <v>80</v>
      </c>
      <c r="D6" s="407" t="s">
        <v>516</v>
      </c>
      <c r="E6" s="408"/>
      <c r="F6" s="402"/>
      <c r="G6" s="414"/>
      <c r="H6" s="414"/>
      <c r="I6" s="414"/>
      <c r="J6" s="415"/>
      <c r="K6" s="386"/>
      <c r="L6"/>
      <c r="M6"/>
    </row>
    <row r="7" spans="1:15" ht="27" customHeight="1">
      <c r="B7" s="1860"/>
      <c r="C7" s="1863"/>
      <c r="D7" s="409" t="s">
        <v>515</v>
      </c>
      <c r="E7" s="405"/>
      <c r="F7" s="400"/>
      <c r="G7" s="416"/>
      <c r="H7" s="416"/>
      <c r="I7" s="416"/>
      <c r="J7" s="417"/>
      <c r="K7" s="403"/>
      <c r="L7"/>
      <c r="M7"/>
    </row>
    <row r="8" spans="1:15" ht="27" customHeight="1">
      <c r="B8" s="1860"/>
      <c r="C8" s="1864" t="s">
        <v>151</v>
      </c>
      <c r="D8" s="392" t="s">
        <v>516</v>
      </c>
      <c r="E8" s="402"/>
      <c r="F8" s="402"/>
      <c r="G8" s="414"/>
      <c r="H8" s="414"/>
      <c r="I8" s="414"/>
      <c r="J8" s="415"/>
      <c r="K8" s="386"/>
      <c r="L8"/>
      <c r="M8"/>
    </row>
    <row r="9" spans="1:15" ht="27" customHeight="1" thickBot="1">
      <c r="B9" s="1861"/>
      <c r="C9" s="1865"/>
      <c r="D9" s="406" t="s">
        <v>515</v>
      </c>
      <c r="E9" s="401"/>
      <c r="F9" s="401"/>
      <c r="G9" s="418"/>
      <c r="H9" s="418"/>
      <c r="I9" s="418"/>
      <c r="J9" s="419"/>
      <c r="K9" s="404"/>
      <c r="L9"/>
      <c r="M9"/>
    </row>
    <row r="10" spans="1:15" s="380" customFormat="1" ht="18.75" customHeight="1">
      <c r="A10" s="9"/>
      <c r="B10" s="376"/>
      <c r="C10" s="379"/>
      <c r="D10" s="376"/>
      <c r="E10" s="122"/>
      <c r="F10" s="122"/>
      <c r="G10" s="122"/>
      <c r="H10" s="122"/>
      <c r="I10" s="122"/>
      <c r="J10" s="122"/>
      <c r="K10" s="122"/>
      <c r="L10" s="384"/>
      <c r="M10" s="384"/>
    </row>
    <row r="11" spans="1:15" ht="22.5" customHeight="1" thickBot="1">
      <c r="A11" s="372"/>
      <c r="B11" s="373" t="s">
        <v>545</v>
      </c>
      <c r="C11" s="374"/>
      <c r="D11" s="374"/>
      <c r="L11"/>
      <c r="M11"/>
      <c r="N11" s="121"/>
    </row>
    <row r="12" spans="1:15" ht="20.25" customHeight="1">
      <c r="B12" s="1871" t="s">
        <v>83</v>
      </c>
      <c r="C12" s="1819" t="s">
        <v>82</v>
      </c>
      <c r="D12" s="1853" t="s">
        <v>237</v>
      </c>
      <c r="E12" s="1866"/>
      <c r="F12" s="1853" t="s">
        <v>531</v>
      </c>
      <c r="G12" s="1873" t="s">
        <v>532</v>
      </c>
      <c r="H12" s="410"/>
      <c r="I12" s="410"/>
      <c r="J12" s="410"/>
      <c r="K12" s="411"/>
      <c r="L12" s="1874" t="s">
        <v>547</v>
      </c>
      <c r="M12" s="377"/>
      <c r="N12" s="377"/>
      <c r="O12" s="375"/>
    </row>
    <row r="13" spans="1:15" ht="20.25" customHeight="1" thickBot="1">
      <c r="B13" s="1872"/>
      <c r="C13" s="1820"/>
      <c r="D13" s="1854"/>
      <c r="E13" s="1867"/>
      <c r="F13" s="1854"/>
      <c r="G13" s="1854"/>
      <c r="H13" s="412" t="s">
        <v>533</v>
      </c>
      <c r="I13" s="412" t="s">
        <v>534</v>
      </c>
      <c r="J13" s="412" t="s">
        <v>535</v>
      </c>
      <c r="K13" s="413" t="s">
        <v>536</v>
      </c>
      <c r="L13" s="1875"/>
      <c r="M13" s="377"/>
      <c r="N13" s="377"/>
      <c r="O13" s="375"/>
    </row>
    <row r="14" spans="1:15" ht="27" customHeight="1" thickTop="1">
      <c r="B14" s="1859" t="s">
        <v>81</v>
      </c>
      <c r="C14" s="1869" t="s">
        <v>80</v>
      </c>
      <c r="D14" s="1855" t="s">
        <v>236</v>
      </c>
      <c r="E14" s="407" t="s">
        <v>516</v>
      </c>
      <c r="F14" s="408"/>
      <c r="G14" s="441"/>
      <c r="H14" s="442"/>
      <c r="I14" s="442"/>
      <c r="J14" s="442"/>
      <c r="K14" s="443"/>
      <c r="L14" s="444"/>
      <c r="M14"/>
      <c r="N14"/>
    </row>
    <row r="15" spans="1:15" ht="27" customHeight="1">
      <c r="B15" s="1860"/>
      <c r="C15" s="1864"/>
      <c r="D15" s="1856"/>
      <c r="E15" s="393" t="s">
        <v>515</v>
      </c>
      <c r="F15" s="405"/>
      <c r="G15" s="400"/>
      <c r="H15" s="416"/>
      <c r="I15" s="416"/>
      <c r="J15" s="416"/>
      <c r="K15" s="417"/>
      <c r="L15" s="403"/>
      <c r="M15"/>
      <c r="N15"/>
    </row>
    <row r="16" spans="1:15" ht="27" customHeight="1">
      <c r="B16" s="1860"/>
      <c r="C16" s="1864"/>
      <c r="D16" s="1857" t="s">
        <v>235</v>
      </c>
      <c r="E16" s="409" t="s">
        <v>516</v>
      </c>
      <c r="F16" s="402"/>
      <c r="G16" s="402"/>
      <c r="H16" s="414"/>
      <c r="I16" s="414"/>
      <c r="J16" s="414"/>
      <c r="K16" s="415"/>
      <c r="L16" s="386"/>
      <c r="M16"/>
      <c r="N16"/>
    </row>
    <row r="17" spans="1:17" ht="27" customHeight="1">
      <c r="B17" s="1860"/>
      <c r="C17" s="1864"/>
      <c r="D17" s="1857"/>
      <c r="E17" s="409" t="s">
        <v>515</v>
      </c>
      <c r="F17" s="402"/>
      <c r="G17" s="402"/>
      <c r="H17" s="414"/>
      <c r="I17" s="414"/>
      <c r="J17" s="414"/>
      <c r="K17" s="415"/>
      <c r="L17" s="386"/>
      <c r="M17"/>
      <c r="N17"/>
    </row>
    <row r="18" spans="1:17" ht="27" customHeight="1">
      <c r="B18" s="1860"/>
      <c r="C18" s="1864"/>
      <c r="D18" s="1857" t="s">
        <v>499</v>
      </c>
      <c r="E18" s="409" t="s">
        <v>516</v>
      </c>
      <c r="F18" s="402"/>
      <c r="G18" s="402"/>
      <c r="H18" s="414"/>
      <c r="I18" s="414"/>
      <c r="J18" s="414"/>
      <c r="K18" s="415"/>
      <c r="L18" s="386"/>
      <c r="M18"/>
      <c r="N18"/>
    </row>
    <row r="19" spans="1:17" ht="27" customHeight="1">
      <c r="B19" s="1860"/>
      <c r="C19" s="1864"/>
      <c r="D19" s="1857"/>
      <c r="E19" s="409" t="s">
        <v>515</v>
      </c>
      <c r="F19" s="402"/>
      <c r="G19" s="402"/>
      <c r="H19" s="414"/>
      <c r="I19" s="414"/>
      <c r="J19" s="414"/>
      <c r="K19" s="415"/>
      <c r="L19" s="386"/>
      <c r="M19"/>
      <c r="N19"/>
    </row>
    <row r="20" spans="1:17" ht="27" customHeight="1">
      <c r="B20" s="1860"/>
      <c r="C20" s="1864"/>
      <c r="D20" s="1857" t="s">
        <v>500</v>
      </c>
      <c r="E20" s="409" t="s">
        <v>516</v>
      </c>
      <c r="F20" s="402"/>
      <c r="G20" s="402"/>
      <c r="H20" s="414"/>
      <c r="I20" s="414"/>
      <c r="J20" s="414"/>
      <c r="K20" s="415"/>
      <c r="L20" s="386"/>
      <c r="M20"/>
      <c r="N20"/>
    </row>
    <row r="21" spans="1:17" ht="27" customHeight="1" thickBot="1">
      <c r="B21" s="1860"/>
      <c r="C21" s="1870"/>
      <c r="D21" s="1868"/>
      <c r="E21" s="62" t="s">
        <v>515</v>
      </c>
      <c r="F21" s="445"/>
      <c r="G21" s="445"/>
      <c r="H21" s="446"/>
      <c r="I21" s="446"/>
      <c r="J21" s="446"/>
      <c r="K21" s="447"/>
      <c r="L21" s="448"/>
      <c r="M21"/>
      <c r="N21"/>
    </row>
    <row r="22" spans="1:17" ht="27" customHeight="1" thickTop="1">
      <c r="B22" s="1860"/>
      <c r="C22" s="1869" t="s">
        <v>151</v>
      </c>
      <c r="D22" s="1855" t="s">
        <v>236</v>
      </c>
      <c r="E22" s="407" t="s">
        <v>516</v>
      </c>
      <c r="F22" s="408"/>
      <c r="G22" s="441"/>
      <c r="H22" s="442"/>
      <c r="I22" s="442"/>
      <c r="J22" s="442"/>
      <c r="K22" s="443"/>
      <c r="L22" s="444"/>
      <c r="M22"/>
      <c r="N22"/>
    </row>
    <row r="23" spans="1:17" ht="27" customHeight="1">
      <c r="B23" s="1860"/>
      <c r="C23" s="1864"/>
      <c r="D23" s="1856"/>
      <c r="E23" s="393" t="s">
        <v>515</v>
      </c>
      <c r="F23" s="405"/>
      <c r="G23" s="400"/>
      <c r="H23" s="416"/>
      <c r="I23" s="416"/>
      <c r="J23" s="416"/>
      <c r="K23" s="417"/>
      <c r="L23" s="403"/>
      <c r="M23"/>
      <c r="N23"/>
    </row>
    <row r="24" spans="1:17" ht="27" customHeight="1">
      <c r="B24" s="1860"/>
      <c r="C24" s="1864"/>
      <c r="D24" s="1857" t="s">
        <v>235</v>
      </c>
      <c r="E24" s="409" t="s">
        <v>516</v>
      </c>
      <c r="F24" s="402"/>
      <c r="G24" s="402"/>
      <c r="H24" s="414"/>
      <c r="I24" s="414"/>
      <c r="J24" s="414"/>
      <c r="K24" s="415"/>
      <c r="L24" s="386"/>
      <c r="M24"/>
      <c r="N24"/>
    </row>
    <row r="25" spans="1:17" ht="27" customHeight="1">
      <c r="B25" s="1860"/>
      <c r="C25" s="1864"/>
      <c r="D25" s="1857"/>
      <c r="E25" s="409" t="s">
        <v>515</v>
      </c>
      <c r="F25" s="402"/>
      <c r="G25" s="402"/>
      <c r="H25" s="414"/>
      <c r="I25" s="414"/>
      <c r="J25" s="414"/>
      <c r="K25" s="415"/>
      <c r="L25" s="386"/>
      <c r="M25"/>
      <c r="N25"/>
    </row>
    <row r="26" spans="1:17" ht="27" customHeight="1">
      <c r="B26" s="1860"/>
      <c r="C26" s="1864"/>
      <c r="D26" s="1857" t="s">
        <v>499</v>
      </c>
      <c r="E26" s="409" t="s">
        <v>516</v>
      </c>
      <c r="F26" s="402"/>
      <c r="G26" s="402"/>
      <c r="H26" s="414"/>
      <c r="I26" s="414"/>
      <c r="J26" s="414"/>
      <c r="K26" s="415"/>
      <c r="L26" s="386"/>
      <c r="M26"/>
      <c r="N26"/>
    </row>
    <row r="27" spans="1:17" ht="27" customHeight="1">
      <c r="B27" s="1860"/>
      <c r="C27" s="1864"/>
      <c r="D27" s="1857"/>
      <c r="E27" s="409" t="s">
        <v>515</v>
      </c>
      <c r="F27" s="402"/>
      <c r="G27" s="402"/>
      <c r="H27" s="414"/>
      <c r="I27" s="414"/>
      <c r="J27" s="414"/>
      <c r="K27" s="415"/>
      <c r="L27" s="386"/>
      <c r="M27"/>
      <c r="N27"/>
    </row>
    <row r="28" spans="1:17" ht="27" customHeight="1">
      <c r="B28" s="1860"/>
      <c r="C28" s="1864"/>
      <c r="D28" s="1857" t="s">
        <v>500</v>
      </c>
      <c r="E28" s="409" t="s">
        <v>516</v>
      </c>
      <c r="F28" s="402"/>
      <c r="G28" s="402"/>
      <c r="H28" s="414"/>
      <c r="I28" s="414"/>
      <c r="J28" s="414"/>
      <c r="K28" s="415"/>
      <c r="L28" s="386"/>
      <c r="M28"/>
      <c r="N28"/>
    </row>
    <row r="29" spans="1:17" ht="27" customHeight="1" thickBot="1">
      <c r="B29" s="1861"/>
      <c r="C29" s="1865"/>
      <c r="D29" s="1858"/>
      <c r="E29" s="406" t="s">
        <v>515</v>
      </c>
      <c r="F29" s="559"/>
      <c r="G29" s="559"/>
      <c r="H29" s="560"/>
      <c r="I29" s="560"/>
      <c r="J29" s="560"/>
      <c r="K29" s="561"/>
      <c r="L29" s="562"/>
      <c r="M29"/>
      <c r="N29"/>
    </row>
    <row r="30" spans="1:17" ht="18">
      <c r="B30" s="377"/>
      <c r="C30" s="377"/>
      <c r="D30" s="377"/>
      <c r="L30"/>
      <c r="M30"/>
    </row>
    <row r="31" spans="1:17" ht="12.5">
      <c r="A31" s="219" t="s">
        <v>234</v>
      </c>
      <c r="B31" s="43"/>
      <c r="C31" s="43"/>
      <c r="D31" s="43"/>
      <c r="E31" s="43"/>
      <c r="F31" s="43"/>
      <c r="G31" s="43"/>
      <c r="H31" s="43"/>
      <c r="I31" s="43"/>
      <c r="J31" s="43"/>
      <c r="K31" s="43"/>
      <c r="L31" s="388"/>
      <c r="M31" s="388"/>
    </row>
    <row r="32" spans="1:17" ht="18.75" customHeight="1">
      <c r="A32" s="41" t="s">
        <v>233</v>
      </c>
      <c r="B32" s="1877" t="s">
        <v>517</v>
      </c>
      <c r="C32" s="1877"/>
      <c r="D32" s="1877"/>
      <c r="E32" s="1877"/>
      <c r="F32" s="1877"/>
      <c r="G32" s="1877"/>
      <c r="H32" s="1877"/>
      <c r="I32" s="1877"/>
      <c r="J32" s="1877"/>
      <c r="K32" s="1877"/>
      <c r="L32" s="1877"/>
      <c r="M32" s="1877"/>
      <c r="N32" s="1877"/>
      <c r="O32" s="1877"/>
      <c r="P32" s="1877"/>
      <c r="Q32" s="1877"/>
    </row>
    <row r="33" spans="1:17" s="395" customFormat="1" ht="18.75" customHeight="1">
      <c r="A33" s="41" t="s">
        <v>57</v>
      </c>
      <c r="B33" s="1877" t="s">
        <v>559</v>
      </c>
      <c r="C33" s="1877"/>
      <c r="D33" s="1877"/>
      <c r="E33" s="1877"/>
      <c r="F33" s="1877"/>
      <c r="G33" s="1877"/>
      <c r="H33" s="1877"/>
      <c r="I33" s="1877"/>
      <c r="J33" s="1877"/>
      <c r="K33" s="1877"/>
      <c r="L33" s="1877"/>
      <c r="M33" s="1877"/>
      <c r="N33" s="1877"/>
      <c r="O33" s="1877"/>
      <c r="P33" s="1877"/>
      <c r="Q33" s="1877"/>
    </row>
    <row r="34" spans="1:17" ht="18.75" customHeight="1">
      <c r="A34" s="41" t="s">
        <v>55</v>
      </c>
      <c r="B34" s="1877" t="s">
        <v>232</v>
      </c>
      <c r="C34" s="1877"/>
      <c r="D34" s="1877"/>
      <c r="E34" s="1877"/>
      <c r="F34" s="1877"/>
      <c r="G34" s="1877"/>
      <c r="H34" s="1877"/>
      <c r="I34" s="1877"/>
      <c r="J34" s="1877"/>
      <c r="K34" s="1877"/>
      <c r="L34" s="1877"/>
      <c r="M34" s="1877"/>
      <c r="N34" s="1877"/>
      <c r="O34" s="1877"/>
      <c r="P34" s="1877"/>
      <c r="Q34" s="1877"/>
    </row>
    <row r="35" spans="1:17" ht="23">
      <c r="A35" s="41" t="s">
        <v>54</v>
      </c>
      <c r="B35" s="1792" t="s">
        <v>538</v>
      </c>
      <c r="C35" s="1792"/>
      <c r="D35" s="1792"/>
      <c r="E35" s="1792"/>
      <c r="F35" s="1792"/>
      <c r="G35" s="1792"/>
      <c r="H35" s="1792"/>
      <c r="I35" s="1792"/>
      <c r="J35" s="1792"/>
      <c r="K35" s="1792"/>
      <c r="L35" s="1792"/>
      <c r="M35" s="1792"/>
      <c r="N35" s="1792"/>
      <c r="O35" s="1792"/>
      <c r="P35" s="1792"/>
      <c r="Q35" s="1792"/>
    </row>
    <row r="36" spans="1:17" ht="23">
      <c r="A36" s="41" t="s">
        <v>52</v>
      </c>
      <c r="B36" s="1792" t="s">
        <v>537</v>
      </c>
      <c r="C36" s="1792"/>
      <c r="D36" s="1792"/>
      <c r="E36" s="1792"/>
      <c r="F36" s="1792"/>
      <c r="G36" s="1792"/>
      <c r="H36" s="1792"/>
      <c r="I36" s="1792"/>
      <c r="J36" s="1792"/>
      <c r="K36" s="1792"/>
      <c r="L36" s="1792"/>
      <c r="M36" s="1792"/>
      <c r="N36" s="1792"/>
      <c r="O36" s="1792"/>
      <c r="P36" s="1792"/>
      <c r="Q36" s="1792"/>
    </row>
    <row r="37" spans="1:17" ht="18.649999999999999" customHeight="1">
      <c r="A37" s="41" t="s">
        <v>231</v>
      </c>
      <c r="B37" s="394" t="s">
        <v>230</v>
      </c>
      <c r="C37" s="389"/>
      <c r="D37" s="389"/>
      <c r="E37" s="389"/>
      <c r="F37" s="389"/>
      <c r="G37" s="389"/>
      <c r="H37" s="389"/>
      <c r="I37" s="389"/>
      <c r="J37" s="389"/>
      <c r="K37" s="389"/>
      <c r="L37" s="397"/>
      <c r="M37" s="397"/>
      <c r="N37" s="397"/>
      <c r="O37" s="397"/>
      <c r="P37" s="397"/>
      <c r="Q37" s="397"/>
    </row>
    <row r="38" spans="1:17" ht="18.649999999999999" customHeight="1">
      <c r="A38" s="41" t="s">
        <v>229</v>
      </c>
      <c r="B38" s="390" t="s">
        <v>227</v>
      </c>
      <c r="C38" s="390"/>
      <c r="D38" s="390"/>
      <c r="E38" s="390"/>
      <c r="F38" s="390"/>
      <c r="G38" s="390"/>
      <c r="H38" s="390"/>
      <c r="I38" s="390"/>
      <c r="J38" s="390"/>
      <c r="K38" s="390"/>
      <c r="L38" s="396"/>
      <c r="M38" s="396"/>
      <c r="N38" s="397"/>
      <c r="O38" s="397"/>
      <c r="P38" s="397"/>
      <c r="Q38" s="397"/>
    </row>
    <row r="39" spans="1:17" ht="42.65" customHeight="1">
      <c r="A39" s="41" t="s">
        <v>539</v>
      </c>
      <c r="B39" s="1792" t="s">
        <v>808</v>
      </c>
      <c r="C39" s="1792"/>
      <c r="D39" s="1792"/>
      <c r="E39" s="1792"/>
      <c r="F39" s="1792"/>
      <c r="G39" s="1792"/>
      <c r="H39" s="1792"/>
      <c r="I39" s="1792"/>
      <c r="J39" s="1792"/>
      <c r="K39" s="1792"/>
      <c r="L39" s="1792"/>
      <c r="M39" s="1792"/>
      <c r="N39" s="1792"/>
      <c r="O39" s="1792"/>
      <c r="P39" s="1792"/>
      <c r="Q39" s="1792"/>
    </row>
    <row r="40" spans="1:17" ht="54" customHeight="1">
      <c r="A40" s="41" t="s">
        <v>523</v>
      </c>
      <c r="B40" s="1792" t="s">
        <v>508</v>
      </c>
      <c r="C40" s="1792"/>
      <c r="D40" s="1792"/>
      <c r="E40" s="1792"/>
      <c r="F40" s="1792"/>
      <c r="G40" s="1792"/>
      <c r="H40" s="1792"/>
      <c r="I40" s="1792"/>
      <c r="J40" s="1792"/>
      <c r="K40" s="1792"/>
      <c r="L40" s="1792"/>
      <c r="M40" s="1792"/>
      <c r="N40" s="1792"/>
      <c r="O40" s="1792"/>
      <c r="P40" s="1792"/>
      <c r="Q40" s="1792"/>
    </row>
    <row r="41" spans="1:17" ht="18.649999999999999" customHeight="1">
      <c r="A41" s="772" t="s">
        <v>540</v>
      </c>
      <c r="B41" s="390" t="s">
        <v>289</v>
      </c>
      <c r="C41" s="397"/>
      <c r="D41" s="397"/>
      <c r="E41" s="397"/>
      <c r="F41" s="397"/>
      <c r="G41" s="397"/>
      <c r="H41" s="397"/>
      <c r="I41" s="397"/>
      <c r="J41" s="397"/>
      <c r="K41" s="397"/>
      <c r="L41" s="397"/>
      <c r="M41" s="397"/>
      <c r="N41" s="397"/>
      <c r="O41" s="397"/>
      <c r="P41" s="397"/>
      <c r="Q41" s="397"/>
    </row>
    <row r="42" spans="1:17" ht="18.649999999999999" customHeight="1">
      <c r="A42" s="771" t="s">
        <v>35</v>
      </c>
      <c r="B42" s="394" t="s">
        <v>689</v>
      </c>
      <c r="C42" s="389"/>
      <c r="D42" s="389"/>
      <c r="E42" s="389"/>
      <c r="F42" s="389"/>
      <c r="G42" s="389"/>
      <c r="H42" s="389"/>
      <c r="I42" s="389"/>
      <c r="J42" s="389"/>
      <c r="K42" s="389"/>
      <c r="L42" s="900"/>
      <c r="M42" s="900"/>
      <c r="N42" s="900"/>
      <c r="O42" s="900"/>
      <c r="P42" s="900"/>
      <c r="Q42" s="900"/>
    </row>
    <row r="43" spans="1:17" ht="18.649999999999999" customHeight="1">
      <c r="A43" s="771" t="s">
        <v>36</v>
      </c>
      <c r="B43" s="394" t="s">
        <v>509</v>
      </c>
      <c r="C43" s="389"/>
      <c r="D43" s="389"/>
      <c r="E43" s="389"/>
      <c r="F43" s="389"/>
      <c r="G43" s="389"/>
      <c r="H43" s="389"/>
      <c r="I43" s="389"/>
      <c r="J43" s="389"/>
      <c r="K43" s="389"/>
      <c r="L43" s="900"/>
      <c r="M43" s="900"/>
      <c r="N43" s="900"/>
      <c r="O43" s="900"/>
      <c r="P43" s="900"/>
      <c r="Q43" s="900"/>
    </row>
    <row r="44" spans="1:17" ht="26">
      <c r="A44" s="773" t="s">
        <v>37</v>
      </c>
      <c r="B44" s="1876" t="s">
        <v>510</v>
      </c>
      <c r="C44" s="1876"/>
      <c r="D44" s="1876"/>
      <c r="E44" s="1876"/>
      <c r="F44" s="1876"/>
      <c r="G44" s="1876"/>
      <c r="H44" s="1876"/>
      <c r="I44" s="1876"/>
      <c r="J44" s="1876"/>
      <c r="K44" s="1876"/>
      <c r="L44" s="1876"/>
      <c r="M44" s="1876"/>
      <c r="N44" s="1876"/>
      <c r="O44" s="1876"/>
      <c r="P44" s="1876"/>
      <c r="Q44" s="1876"/>
    </row>
    <row r="45" spans="1:17" ht="15" customHeight="1">
      <c r="B45" s="385"/>
      <c r="C45" s="385"/>
      <c r="D45" s="385"/>
      <c r="E45" s="385"/>
      <c r="F45" s="385"/>
      <c r="G45" s="385"/>
      <c r="H45" s="385"/>
      <c r="I45" s="385"/>
      <c r="J45" s="385"/>
      <c r="K45" s="385"/>
    </row>
  </sheetData>
  <mergeCells count="34">
    <mergeCell ref="K4:K5"/>
    <mergeCell ref="B39:Q39"/>
    <mergeCell ref="B40:Q40"/>
    <mergeCell ref="B44:Q44"/>
    <mergeCell ref="B12:B13"/>
    <mergeCell ref="C12:C13"/>
    <mergeCell ref="F12:F13"/>
    <mergeCell ref="G12:G13"/>
    <mergeCell ref="L12:L13"/>
    <mergeCell ref="B32:Q32"/>
    <mergeCell ref="B33:Q33"/>
    <mergeCell ref="B34:Q34"/>
    <mergeCell ref="B35:Q35"/>
    <mergeCell ref="B36:Q36"/>
    <mergeCell ref="B14:B29"/>
    <mergeCell ref="C22:C29"/>
    <mergeCell ref="B4:B5"/>
    <mergeCell ref="C4:C5"/>
    <mergeCell ref="D4:D5"/>
    <mergeCell ref="E4:E5"/>
    <mergeCell ref="F4:F5"/>
    <mergeCell ref="D22:D23"/>
    <mergeCell ref="D24:D25"/>
    <mergeCell ref="D26:D27"/>
    <mergeCell ref="D28:D29"/>
    <mergeCell ref="B6:B9"/>
    <mergeCell ref="C6:C7"/>
    <mergeCell ref="C8:C9"/>
    <mergeCell ref="D12:E13"/>
    <mergeCell ref="D14:D15"/>
    <mergeCell ref="D16:D17"/>
    <mergeCell ref="D18:D19"/>
    <mergeCell ref="D20:D21"/>
    <mergeCell ref="C14:C21"/>
  </mergeCells>
  <phoneticPr fontId="14"/>
  <pageMargins left="0.78740157480314965" right="0.78740157480314965" top="0.78740157480314965" bottom="0.98425196850393704" header="0.51181102362204722" footer="0.51181102362204722"/>
  <pageSetup paperSize="9" scale="65" fitToHeight="1990" orientation="landscape" cellComments="asDisplayed" useFirstPageNumber="1" r:id="rId1"/>
  <headerFooter alignWithMargins="0">
    <oddFooter xml:space="preserve">&amp;R
</oddFooter>
  </headerFooter>
  <rowBreaks count="2" manualBreakCount="2">
    <brk id="2" max="12" man="1"/>
    <brk id="27" max="1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18</vt:i4>
      </vt:variant>
      <vt:variant>
        <vt:lpstr>名前付き一覧</vt:lpstr>
      </vt:variant>
      <vt:variant>
        <vt:i4>17</vt:i4>
      </vt:variant>
    </vt:vector>
  </HeadingPairs>
  <TitlesOfParts>
    <vt:vector size="35" baseType="lpstr">
      <vt:lpstr>表紙</vt:lpstr>
      <vt:lpstr>大学基礎データ作成上の注意事項</vt:lpstr>
      <vt:lpstr>募集停止学部・研究科等の取り扱いについて</vt:lpstr>
      <vt:lpstr>目次</vt:lpstr>
      <vt:lpstr>表１【改定前】</vt:lpstr>
      <vt:lpstr>表1【改定後】</vt:lpstr>
      <vt:lpstr>表２</vt:lpstr>
      <vt:lpstr>表３</vt:lpstr>
      <vt:lpstr>表４</vt:lpstr>
      <vt:lpstr>表５</vt:lpstr>
      <vt:lpstr>表６</vt:lpstr>
      <vt:lpstr>表７</vt:lpstr>
      <vt:lpstr>表８</vt:lpstr>
      <vt:lpstr>表９</vt:lpstr>
      <vt:lpstr>表10</vt:lpstr>
      <vt:lpstr>表11</vt:lpstr>
      <vt:lpstr>表12</vt:lpstr>
      <vt:lpstr>表13</vt:lpstr>
      <vt:lpstr>大学基礎データ作成上の注意事項!Print_Area</vt:lpstr>
      <vt:lpstr>表1【改定後】!Print_Area</vt:lpstr>
      <vt:lpstr>表１【改定前】!Print_Area</vt:lpstr>
      <vt:lpstr>表10!Print_Area</vt:lpstr>
      <vt:lpstr>表11!Print_Area</vt:lpstr>
      <vt:lpstr>表12!Print_Area</vt:lpstr>
      <vt:lpstr>表13!Print_Area</vt:lpstr>
      <vt:lpstr>表２!Print_Area</vt:lpstr>
      <vt:lpstr>表３!Print_Area</vt:lpstr>
      <vt:lpstr>表４!Print_Area</vt:lpstr>
      <vt:lpstr>表５!Print_Area</vt:lpstr>
      <vt:lpstr>表６!Print_Area</vt:lpstr>
      <vt:lpstr>表７!Print_Area</vt:lpstr>
      <vt:lpstr>表８!Print_Area</vt:lpstr>
      <vt:lpstr>表９!Print_Area</vt:lpstr>
      <vt:lpstr>表紙!Print_Area</vt:lpstr>
      <vt:lpstr>目次!Print_Area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a_matsuzaka</dc:creator>
  <cp:lastModifiedBy>田中 鈴</cp:lastModifiedBy>
  <cp:lastPrinted>2026-02-06T07:40:47Z</cp:lastPrinted>
  <dcterms:created xsi:type="dcterms:W3CDTF">2022-08-25T02:29:27Z</dcterms:created>
  <dcterms:modified xsi:type="dcterms:W3CDTF">2026-08-26T07:03:34Z</dcterms:modified>
</cp:coreProperties>
</file>